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05" windowWidth="28455" windowHeight="12540"/>
  </bookViews>
  <sheets>
    <sheet name="NOTAS 7 AL 18 " sheetId="1" r:id="rId1"/>
  </sheets>
  <definedNames>
    <definedName name="OLE_LINK1" localSheetId="0">'NOTAS 7 AL 18 '!$A$9</definedName>
    <definedName name="OLE_LINK3" localSheetId="0">'NOTAS 7 AL 18 '!#REF!</definedName>
    <definedName name="OLE_LINK4" localSheetId="0">'NOTAS 7 AL 18 '!$A$18</definedName>
  </definedNames>
  <calcPr calcId="124519"/>
</workbook>
</file>

<file path=xl/calcChain.xml><?xml version="1.0" encoding="utf-8"?>
<calcChain xmlns="http://schemas.openxmlformats.org/spreadsheetml/2006/main">
  <c r="D134" i="1"/>
  <c r="E230" l="1"/>
  <c r="E206"/>
  <c r="D206"/>
  <c r="E199"/>
  <c r="E191"/>
  <c r="E148"/>
  <c r="E134"/>
  <c r="E108"/>
  <c r="D108"/>
  <c r="E100"/>
  <c r="E92"/>
  <c r="E86"/>
  <c r="E76"/>
  <c r="E80" s="1"/>
  <c r="D48"/>
  <c r="C48"/>
  <c r="E47"/>
  <c r="E46"/>
  <c r="E48" l="1"/>
  <c r="E53" l="1"/>
  <c r="E42"/>
  <c r="E33"/>
  <c r="E13"/>
  <c r="D13"/>
  <c r="D230"/>
  <c r="D199"/>
  <c r="D191"/>
  <c r="D148"/>
  <c r="D100"/>
  <c r="D92"/>
  <c r="D86"/>
  <c r="D76"/>
  <c r="D80" s="1"/>
  <c r="D58"/>
  <c r="C58"/>
  <c r="E57"/>
  <c r="E56"/>
  <c r="D42"/>
  <c r="D33"/>
  <c r="E63" l="1"/>
  <c r="E58"/>
</calcChain>
</file>

<file path=xl/sharedStrings.xml><?xml version="1.0" encoding="utf-8"?>
<sst xmlns="http://schemas.openxmlformats.org/spreadsheetml/2006/main" count="226" uniqueCount="192">
  <si>
    <t>CENTRO ESPECIALIZADO DE ATENCION AMBULATORIA EN SALUD DR. NELSON ASTACIO</t>
  </si>
  <si>
    <t>Notas a los Estados Financieros</t>
  </si>
  <si>
    <t>Del ejercicio terminado al 30 de Junio del 2025</t>
  </si>
  <si>
    <t xml:space="preserve"> (Valores en RD$)</t>
  </si>
  <si>
    <t>Estado de Situacion</t>
  </si>
  <si>
    <t>Nota #7 Efectivo y equivalentes de efectivo.</t>
  </si>
  <si>
    <t>Un detalle del efectivo y equivalente de efectivo al 30 de junio del 2025  es como sigue:</t>
  </si>
  <si>
    <t xml:space="preserve">Descripción                                                                              </t>
  </si>
  <si>
    <t xml:space="preserve">Cuenta Receptora 960-257-1755  Banreservas                                             </t>
  </si>
  <si>
    <t>Caja General</t>
  </si>
  <si>
    <t>Caja Chica</t>
  </si>
  <si>
    <t xml:space="preserve">Total </t>
  </si>
  <si>
    <t xml:space="preserve">                                                                                                    </t>
  </si>
  <si>
    <t>Nota #8  Cuentas por cobrar a corto plazo</t>
  </si>
  <si>
    <t>Un detalle de las cuentas por cobrar al 30 de junio del 2025  es como sigue:</t>
  </si>
  <si>
    <t xml:space="preserve">Descripción                                                                                   </t>
  </si>
  <si>
    <t>ARS Senasa Subsidiado</t>
  </si>
  <si>
    <t>ARS Senasa Contributivo</t>
  </si>
  <si>
    <t>ARS Asemap</t>
  </si>
  <si>
    <t>ARS APS</t>
  </si>
  <si>
    <t>ARS CMD</t>
  </si>
  <si>
    <t>ARS Humano</t>
  </si>
  <si>
    <t>ARS Simag</t>
  </si>
  <si>
    <t>ARS Meta Salud</t>
  </si>
  <si>
    <t>ARS Semma</t>
  </si>
  <si>
    <t>ARS Futuro</t>
  </si>
  <si>
    <t>ARS Monumental</t>
  </si>
  <si>
    <t>ARS GMA</t>
  </si>
  <si>
    <t>Nota #9 Inventarios</t>
  </si>
  <si>
    <t>Un detalle de las partidas de inventario al 30 de junio 2025 es como sigue:</t>
  </si>
  <si>
    <t>Almacen General</t>
  </si>
  <si>
    <t xml:space="preserve">Almacen Farmacia Materno </t>
  </si>
  <si>
    <t>Almacen Farmacia Consulta</t>
  </si>
  <si>
    <t>Almacen cocina</t>
  </si>
  <si>
    <t>Nota# 10 Propiedad planta y equipo</t>
  </si>
  <si>
    <t>Maq. Y Equipos</t>
  </si>
  <si>
    <t>Mob. Y equ. de ofic.</t>
  </si>
  <si>
    <t>Total</t>
  </si>
  <si>
    <t>Costos de adquisición  (2024)</t>
  </si>
  <si>
    <t>Adiciones</t>
  </si>
  <si>
    <t>Saldo al final del periodo</t>
  </si>
  <si>
    <t xml:space="preserve">Dep. Acum. al inicio del periodo  </t>
  </si>
  <si>
    <t>Cargo del periodo</t>
  </si>
  <si>
    <t>Prop. planta y equipos neto (2025)</t>
  </si>
  <si>
    <r>
      <rPr>
        <b/>
        <u/>
        <sz val="12"/>
        <rFont val="Cambria"/>
        <family val="1"/>
        <scheme val="major"/>
      </rPr>
      <t>NOTA:</t>
    </r>
    <r>
      <rPr>
        <sz val="12"/>
        <rFont val="Cambria"/>
        <family val="1"/>
        <scheme val="major"/>
      </rPr>
      <t xml:space="preserve"> Los activos fijos del Centro Especializado de Atencion Ambulatoria en Salud Dr. Nelson Astacio, se encuentran registrados en el sistema SIAB en dos partes, Bajo el Nombre de ''Edificio de Consultas Externas de la Ciudad Sanitaria Luis Eduardo Aybar (En el Sistema del Servicio Nacional de Salud) y bajo Hospital General Dr. nelson Astacio. La migracion de la data de los activos desde el Servicio Nacional de Salud hacia el Nelson Astacio, esta en proceso de realizacion por DIGECOG.</t>
    </r>
  </si>
  <si>
    <t>Nota#11 Activos intangibles</t>
  </si>
  <si>
    <t>Un detalle de los activos intangibles al 30 de junio de 2025  es como sigue:</t>
  </si>
  <si>
    <t xml:space="preserve"> Descripción                                                                                  </t>
  </si>
  <si>
    <t xml:space="preserve">Software </t>
  </si>
  <si>
    <t>Amortizacion al inicio del periodo</t>
  </si>
  <si>
    <t>Amortizacion del periodo</t>
  </si>
  <si>
    <t>Activos Intangibles neto</t>
  </si>
  <si>
    <t>Nota# 12 Retenciones y acumulaciones por pagar</t>
  </si>
  <si>
    <t>Un detalle de las retenciones y acumulaciones por pagar  al 30 de junio del 2025 es como sigue:</t>
  </si>
  <si>
    <t>Retenciones de impuestos a proveedores del estado</t>
  </si>
  <si>
    <t>Nota# 13 Provisiones a corto plazo</t>
  </si>
  <si>
    <t>Un detalle de las provisiones a corto plazo al 30 de junio del 2025 es como sigue:</t>
  </si>
  <si>
    <t>Aprovicionamientos de incentivos</t>
  </si>
  <si>
    <t>Nota# 14 Activos Netos/Patrimonio</t>
  </si>
  <si>
    <t xml:space="preserve">Al 30 de junio 2025 la composición del capital de la Institución es como sigue:  </t>
  </si>
  <si>
    <t xml:space="preserve">Descripción                                                                                  </t>
  </si>
  <si>
    <t xml:space="preserve">Resultados acumulados </t>
  </si>
  <si>
    <t>Ajuste al patrimonio</t>
  </si>
  <si>
    <t>Resultados del periodo</t>
  </si>
  <si>
    <t>Estado de Rendimiento Financiero</t>
  </si>
  <si>
    <t>INGRESOS</t>
  </si>
  <si>
    <t xml:space="preserve">Nota# 15 Transferencia y donaciones </t>
  </si>
  <si>
    <t>Un detalle de los ingresos por transferencias y donaciones  al 30 de junio del 2025 es como sigue:</t>
  </si>
  <si>
    <t>Transferencia del Gobierno Central (Pago de nómina vía SNS)</t>
  </si>
  <si>
    <r>
      <t xml:space="preserve">NOTA: </t>
    </r>
    <r>
      <rPr>
        <sz val="12"/>
        <rFont val="Cambria"/>
        <family val="1"/>
        <scheme val="major"/>
      </rPr>
      <t>Esta transferencia corresponde al pago de nomina efectuado directamente via el Servicio Nacional de Salud, cabe resaltar que el dinero no se transfiere directamente a la cuenta de la institucion, sino que es transferido directamente a la cuenta de nomina de los colaboradores.</t>
    </r>
  </si>
  <si>
    <t>Nota# 16 Ingresos por transacciones con contraprestaciones</t>
  </si>
  <si>
    <t>Un detalle del ingreso por facturacion al 30 de junio 2025 es como sigue:</t>
  </si>
  <si>
    <t>ARS ASEMAP</t>
  </si>
  <si>
    <t>ARS FUTURO</t>
  </si>
  <si>
    <t>ARS HUMANO</t>
  </si>
  <si>
    <t>ARS PRIMERA HUMANO</t>
  </si>
  <si>
    <t>ARS META SALUD</t>
  </si>
  <si>
    <t>ARS MONUMENTAL</t>
  </si>
  <si>
    <t>ARS SEMMA</t>
  </si>
  <si>
    <t>ARS SENASA CONTRIBUTIVO</t>
  </si>
  <si>
    <t>ARS SENASA SUBSIDIADO</t>
  </si>
  <si>
    <t>ARS SIMAG</t>
  </si>
  <si>
    <t>Co- pago en tarjeta</t>
  </si>
  <si>
    <t>Co-pago en efectivo</t>
  </si>
  <si>
    <t xml:space="preserve">                                                                                                         </t>
  </si>
  <si>
    <t>GASTOS</t>
  </si>
  <si>
    <t xml:space="preserve"> Nota # 17  Sueldos, Salarios y beneficios a empleados</t>
  </si>
  <si>
    <t>Un detalle de las cuentas sueldos, salarios, beneficios a empleados al  30 de junio 2025 es como sigue:</t>
  </si>
  <si>
    <t xml:space="preserve">Descripción                                                                                       </t>
  </si>
  <si>
    <t>Nomina Enero</t>
  </si>
  <si>
    <t>Nomina Febrero</t>
  </si>
  <si>
    <t>Nomina Marzo</t>
  </si>
  <si>
    <t>Nomina Abril</t>
  </si>
  <si>
    <t>Nomina Mayo</t>
  </si>
  <si>
    <t>Nomina Junio</t>
  </si>
  <si>
    <t>Incentivo por rendimiento individual oftalmologia</t>
  </si>
  <si>
    <t>Incentivo por rendimiento individual consultas externas</t>
  </si>
  <si>
    <t>Nota# 18 Suministro y materiales para consumo</t>
  </si>
  <si>
    <t>Un detalle de los gastos de suministro y materiales para consumo al  30 de junio 2025 es como sigue:</t>
  </si>
  <si>
    <t>Accesorios</t>
  </si>
  <si>
    <t>Aceites y grasas</t>
  </si>
  <si>
    <t>Alimentos y bebidas para personas</t>
  </si>
  <si>
    <t>Gas GLP</t>
  </si>
  <si>
    <t>Gasolina</t>
  </si>
  <si>
    <t>Herramientas menores</t>
  </si>
  <si>
    <t>Instrumental médico y de laboratorio</t>
  </si>
  <si>
    <t>Lubricantes</t>
  </si>
  <si>
    <t>Minerales metalíferos</t>
  </si>
  <si>
    <t>Otros productos químicos y conexos</t>
  </si>
  <si>
    <t>Papel de escritorio</t>
  </si>
  <si>
    <t>Papel y cartón</t>
  </si>
  <si>
    <t>Pinturas, lacas, barnices, diluyentes y absorbentes para pinturas</t>
  </si>
  <si>
    <t>Plástico</t>
  </si>
  <si>
    <t>Productos agrícolas</t>
  </si>
  <si>
    <t>Productos de loza</t>
  </si>
  <si>
    <t>Productos de yeso</t>
  </si>
  <si>
    <t>Productos eléctricos y afines</t>
  </si>
  <si>
    <t>Productos forestales</t>
  </si>
  <si>
    <t>Productos medicinales para uso humano</t>
  </si>
  <si>
    <t>Productos metálicos</t>
  </si>
  <si>
    <t>Productos químicos de uso personal y de laboratorios</t>
  </si>
  <si>
    <t>Productos y útiles de defensa y seguridad</t>
  </si>
  <si>
    <t>Productos y útiles diversos</t>
  </si>
  <si>
    <t>Productos y Útiles Varios n.i.p</t>
  </si>
  <si>
    <t>Repuestos</t>
  </si>
  <si>
    <t>Útiles de cocina y comedor</t>
  </si>
  <si>
    <t>Útiles destinados a actividades deportivas, culturales y recreativas</t>
  </si>
  <si>
    <t>Útiles menores médico quirúrgicos o de laboratorio</t>
  </si>
  <si>
    <t>Útiles y materiales de escritorio, oficina e informática</t>
  </si>
  <si>
    <t>Útiles y materiales de limpieza e higiene</t>
  </si>
  <si>
    <t>Útiles y materiales escolares y de enseñanzas</t>
  </si>
  <si>
    <t xml:space="preserve">Nota# 19 Gastos Financieros </t>
  </si>
  <si>
    <t>Un detalle de los gastos financieros al 30 de junio 2025  es como sigue:</t>
  </si>
  <si>
    <t>Comisiones cardnet</t>
  </si>
  <si>
    <t>Gastos y cargos bancarios</t>
  </si>
  <si>
    <t>Nota# 20 Gastos de depreciacion</t>
  </si>
  <si>
    <t>Un detalle de los gastos de depreciacion al 30 de junio 2025 es como sigue:</t>
  </si>
  <si>
    <t>Gastos de depreciacion NELSON ASTACIO</t>
  </si>
  <si>
    <r>
      <rPr>
        <b/>
        <sz val="12"/>
        <rFont val="Cambria"/>
        <family val="1"/>
        <scheme val="major"/>
      </rPr>
      <t>Nota:</t>
    </r>
    <r>
      <rPr>
        <sz val="12"/>
        <rFont val="Cambria"/>
        <family val="1"/>
        <scheme val="major"/>
      </rPr>
      <t xml:space="preserve"> El gasto de depreciacion presentada corresponde al cargo del periodo de los activos registrados bajo el Centro Especializado de Atencion Ambulatoria en Salud Dr. Nelson Astacio, el cargo de los activos registrados bajo el Servicio Nacional de Salud no pueden ser visualizados hasta tanto sea migrada la data de los activos inscritos bajo el Servicio Nacional de Salud a nombre del edificio de Consultas Externas de la Ciudad Sanitaria Luis Eduardo Aybar.</t>
    </r>
  </si>
  <si>
    <t>Nota# 21 Gastos por servicios</t>
  </si>
  <si>
    <t>Un detalle de los gastos por servicios al 30 de junio del 2025  es como sigue:</t>
  </si>
  <si>
    <t>Mantenimiento y reparación de equipos de tecnología e información</t>
  </si>
  <si>
    <t>Mantenimiento y reparación de equipos médicos, sanitarios y de laboratorio</t>
  </si>
  <si>
    <t>Mantenimiento y reparación de equipos de transporte, tracción y elevación</t>
  </si>
  <si>
    <t>Eventos generales</t>
  </si>
  <si>
    <t>Otras contrataciones de servicios</t>
  </si>
  <si>
    <t>Otros servicios técnicos profesionales</t>
  </si>
  <si>
    <t>Servicios de capacitación</t>
  </si>
  <si>
    <t>Servicios de catering</t>
  </si>
  <si>
    <t>Servicios de informática y sistemas computarizados</t>
  </si>
  <si>
    <t>Servicios jurídicos</t>
  </si>
  <si>
    <t>Fletes</t>
  </si>
  <si>
    <t>Seguro de bienes muebles</t>
  </si>
  <si>
    <t>TOTAL</t>
  </si>
  <si>
    <t>_______________________________</t>
  </si>
  <si>
    <t>________________________________</t>
  </si>
  <si>
    <t>Dr. Onnes Gleyton Tapia</t>
  </si>
  <si>
    <t>Licda. Lady Gonzalez</t>
  </si>
  <si>
    <t xml:space="preserve">Director  </t>
  </si>
  <si>
    <t xml:space="preserve"> Enc. Administrativo y Financiero</t>
  </si>
  <si>
    <t>_________________________________</t>
  </si>
  <si>
    <t>Lic. Vinicio Sanchez</t>
  </si>
  <si>
    <t>Contador</t>
  </si>
  <si>
    <r>
      <rPr>
        <b/>
        <sz val="12"/>
        <rFont val="Cambria"/>
        <family val="1"/>
        <scheme val="major"/>
      </rPr>
      <t>NOTA.</t>
    </r>
    <r>
      <rPr>
        <sz val="12"/>
        <rFont val="Cambria"/>
        <family val="1"/>
        <scheme val="major"/>
      </rPr>
      <t xml:space="preserve"> Actualmente el Centro Especializado de Atencion Ambulatoria en Salud Dr. Nelson Astacio utiliza la cuenta de venta de servicios, no contamos con acceso a la cuenta en la Tesoreria Nacional.</t>
    </r>
  </si>
  <si>
    <t>Costos de adquisición  (2023)</t>
  </si>
  <si>
    <t>Prop. planta y equipos neto (2024)</t>
  </si>
  <si>
    <t>Odontologia, aporte Senasa</t>
  </si>
  <si>
    <t>Hilados, fibras, telas y utiles de costura</t>
  </si>
  <si>
    <t>Materiales de implantologia</t>
  </si>
  <si>
    <t>Productos de cal</t>
  </si>
  <si>
    <t>Gastos de amortizacion NELSON ASTACIO</t>
  </si>
  <si>
    <t>Mantenimiento y reparación de muebles y equipos de oficina</t>
  </si>
  <si>
    <t>Co-pago en efectivo en transito</t>
  </si>
  <si>
    <r>
      <rPr>
        <b/>
        <sz val="10"/>
        <rFont val="Calibri"/>
        <family val="2"/>
        <scheme val="minor"/>
      </rPr>
      <t>NOTA:</t>
    </r>
    <r>
      <rPr>
        <sz val="10"/>
        <rFont val="Calibri"/>
        <family val="2"/>
        <scheme val="minor"/>
      </rPr>
      <t xml:space="preserve"> El Servicio Nacional de Salud pagó sueldos y compensaciones al personal del Centro de Atencion Ambulatoria En Salud Dr. Nelson Astacio, por  </t>
    </r>
    <r>
      <rPr>
        <b/>
        <sz val="10"/>
        <rFont val="Calibri"/>
        <family val="2"/>
        <scheme val="minor"/>
      </rPr>
      <t>RD$104,417,909.12</t>
    </r>
    <r>
      <rPr>
        <sz val="10"/>
        <rFont val="Calibri"/>
        <family val="2"/>
        <scheme val="minor"/>
      </rPr>
      <t>. Al 30 de Junio del 2025.</t>
    </r>
  </si>
  <si>
    <t>(10,922,361.88)</t>
  </si>
  <si>
    <t>(80,030.72)</t>
  </si>
  <si>
    <t>(3,718,681.89)</t>
  </si>
  <si>
    <t>(14,641,043.77)</t>
  </si>
  <si>
    <t>(6,493.18)</t>
  </si>
  <si>
    <t>(86,523.90)</t>
  </si>
  <si>
    <t>(14,727,567.67)</t>
  </si>
  <si>
    <t>(3,725,175.07)</t>
  </si>
  <si>
    <t>(11,002,392.60)</t>
  </si>
  <si>
    <t>(14,733,827.91)</t>
  </si>
  <si>
    <t>(406,412.81)</t>
  </si>
  <si>
    <t>(1,148,581.13)</t>
  </si>
  <si>
    <t>(50,109.58)</t>
  </si>
  <si>
    <t>(15,882,409.04)</t>
  </si>
  <si>
    <t>(456,522.39)</t>
  </si>
  <si>
    <t>(16,338,931.43)</t>
  </si>
  <si>
    <t>(1,198,690.71)</t>
  </si>
  <si>
    <t>(15,140,240.72)</t>
  </si>
</sst>
</file>

<file path=xl/styles.xml><?xml version="1.0" encoding="utf-8"?>
<styleSheet xmlns="http://schemas.openxmlformats.org/spreadsheetml/2006/main">
  <numFmts count="2">
    <numFmt numFmtId="43" formatCode="_(* #,##0.00_);_(* \(#,##0.00\);_(* &quot;-&quot;??_);_(@_)"/>
    <numFmt numFmtId="164" formatCode="_-* #,##0.00\ _€_-;\-* #,##0.00\ _€_-;_-* &quot;-&quot;??\ _€_-;_-@_-"/>
  </numFmts>
  <fonts count="25">
    <font>
      <sz val="11"/>
      <color theme="1"/>
      <name val="Calibri"/>
      <family val="2"/>
      <scheme val="minor"/>
    </font>
    <font>
      <sz val="11"/>
      <color theme="1"/>
      <name val="Calibri"/>
      <family val="2"/>
      <scheme val="minor"/>
    </font>
    <font>
      <b/>
      <sz val="11"/>
      <color theme="1"/>
      <name val="Calibri"/>
      <family val="2"/>
      <scheme val="minor"/>
    </font>
    <font>
      <b/>
      <sz val="12"/>
      <name val="Times New Roman"/>
      <family val="1"/>
    </font>
    <font>
      <b/>
      <sz val="12"/>
      <color rgb="FF231F20"/>
      <name val="Times New Roman"/>
      <family val="1"/>
    </font>
    <font>
      <b/>
      <sz val="12"/>
      <name val="Cambria"/>
      <family val="1"/>
      <scheme val="major"/>
    </font>
    <font>
      <b/>
      <sz val="10"/>
      <color theme="1"/>
      <name val="Calibri"/>
      <family val="2"/>
      <scheme val="minor"/>
    </font>
    <font>
      <sz val="12"/>
      <name val="Cambria"/>
      <family val="1"/>
      <scheme val="major"/>
    </font>
    <font>
      <sz val="10"/>
      <color theme="1"/>
      <name val="Calibri"/>
      <family val="2"/>
      <scheme val="minor"/>
    </font>
    <font>
      <sz val="12"/>
      <color rgb="FFFF0000"/>
      <name val="Cambria"/>
      <family val="1"/>
      <scheme val="major"/>
    </font>
    <font>
      <b/>
      <sz val="12"/>
      <color rgb="FFFF0000"/>
      <name val="Cambria"/>
      <family val="1"/>
      <scheme val="major"/>
    </font>
    <font>
      <b/>
      <u/>
      <sz val="12"/>
      <name val="Cambria"/>
      <family val="1"/>
      <scheme val="major"/>
    </font>
    <font>
      <sz val="10"/>
      <name val="Calibri"/>
      <family val="2"/>
      <scheme val="minor"/>
    </font>
    <font>
      <sz val="10"/>
      <color rgb="FFFF0000"/>
      <name val="Calibri"/>
      <family val="2"/>
      <scheme val="minor"/>
    </font>
    <font>
      <sz val="12"/>
      <name val="Times New Roman"/>
      <family val="1"/>
    </font>
    <font>
      <b/>
      <sz val="10"/>
      <name val="Calibri"/>
      <family val="2"/>
      <scheme val="minor"/>
    </font>
    <font>
      <sz val="11"/>
      <name val="Calibri"/>
      <family val="2"/>
      <scheme val="minor"/>
    </font>
    <font>
      <sz val="12"/>
      <color theme="1"/>
      <name val="Calibri"/>
      <family val="2"/>
      <scheme val="minor"/>
    </font>
    <font>
      <sz val="9"/>
      <color theme="1"/>
      <name val="Calibri"/>
      <family val="2"/>
      <scheme val="minor"/>
    </font>
    <font>
      <sz val="14"/>
      <color theme="1"/>
      <name val="Calibri"/>
      <family val="2"/>
      <scheme val="minor"/>
    </font>
    <font>
      <b/>
      <sz val="12"/>
      <color theme="1"/>
      <name val="Times New Roman"/>
      <family val="1"/>
    </font>
    <font>
      <sz val="14"/>
      <name val="Calibri"/>
      <family val="2"/>
      <scheme val="minor"/>
    </font>
    <font>
      <sz val="12"/>
      <color theme="1"/>
      <name val="Times New Roman"/>
      <family val="1"/>
    </font>
    <font>
      <sz val="12"/>
      <color theme="1"/>
      <name val="Cambria"/>
      <family val="1"/>
      <scheme val="major"/>
    </font>
    <font>
      <b/>
      <sz val="12"/>
      <color theme="1"/>
      <name val="Cambria"/>
      <family val="1"/>
      <scheme val="major"/>
    </font>
  </fonts>
  <fills count="2">
    <fill>
      <patternFill patternType="none"/>
    </fill>
    <fill>
      <patternFill patternType="gray125"/>
    </fill>
  </fills>
  <borders count="4">
    <border>
      <left/>
      <right/>
      <top/>
      <bottom/>
      <diagonal/>
    </border>
    <border>
      <left/>
      <right/>
      <top/>
      <bottom style="thin">
        <color indexed="64"/>
      </bottom>
      <diagonal/>
    </border>
    <border>
      <left/>
      <right/>
      <top/>
      <bottom style="double">
        <color indexed="64"/>
      </bottom>
      <diagonal/>
    </border>
    <border>
      <left/>
      <right/>
      <top style="thin">
        <color indexed="64"/>
      </top>
      <bottom style="double">
        <color indexed="64"/>
      </bottom>
      <diagonal/>
    </border>
  </borders>
  <cellStyleXfs count="2">
    <xf numFmtId="0" fontId="0" fillId="0" borderId="0"/>
    <xf numFmtId="164" fontId="1" fillId="0" borderId="0" applyFont="0" applyFill="0" applyBorder="0" applyAlignment="0" applyProtection="0"/>
  </cellStyleXfs>
  <cellXfs count="100">
    <xf numFmtId="0" fontId="0" fillId="0" borderId="0" xfId="0"/>
    <xf numFmtId="0" fontId="6" fillId="0" borderId="0" xfId="0" applyFont="1"/>
    <xf numFmtId="0" fontId="2" fillId="0" borderId="0" xfId="0" applyFont="1"/>
    <xf numFmtId="0" fontId="8" fillId="0" borderId="0" xfId="0" applyFont="1"/>
    <xf numFmtId="0" fontId="5" fillId="0" borderId="0" xfId="0" applyFont="1" applyAlignment="1">
      <alignment horizontal="center" vertical="center" wrapText="1"/>
    </xf>
    <xf numFmtId="164" fontId="7" fillId="0" borderId="0" xfId="1" applyFont="1" applyAlignment="1">
      <alignment horizontal="center" vertical="center" wrapText="1"/>
    </xf>
    <xf numFmtId="164" fontId="7" fillId="0" borderId="1" xfId="1" applyFont="1" applyBorder="1" applyAlignment="1">
      <alignment horizontal="center" vertical="center" wrapText="1"/>
    </xf>
    <xf numFmtId="164" fontId="5" fillId="0" borderId="2" xfId="1" applyFont="1" applyBorder="1" applyAlignment="1">
      <alignment horizontal="center" vertical="center" wrapText="1"/>
    </xf>
    <xf numFmtId="0" fontId="9" fillId="0" borderId="0" xfId="0" applyFont="1" applyAlignment="1">
      <alignment vertical="center" wrapText="1"/>
    </xf>
    <xf numFmtId="0" fontId="9" fillId="0" borderId="0" xfId="0" applyFont="1" applyAlignment="1">
      <alignment horizontal="center" vertical="center" wrapText="1"/>
    </xf>
    <xf numFmtId="43" fontId="8" fillId="0" borderId="0" xfId="0" applyNumberFormat="1" applyFont="1"/>
    <xf numFmtId="0" fontId="10" fillId="0" borderId="0" xfId="0" applyFont="1" applyAlignment="1">
      <alignment vertical="center" wrapText="1"/>
    </xf>
    <xf numFmtId="164" fontId="9" fillId="0" borderId="0" xfId="1" applyFont="1" applyBorder="1" applyAlignment="1">
      <alignment horizontal="center" vertical="center" wrapText="1"/>
    </xf>
    <xf numFmtId="164" fontId="7" fillId="0" borderId="0" xfId="1" applyFont="1" applyBorder="1" applyAlignment="1">
      <alignment horizontal="center" vertical="center" wrapText="1"/>
    </xf>
    <xf numFmtId="0" fontId="5" fillId="0" borderId="0" xfId="0" applyFont="1" applyFill="1" applyAlignment="1">
      <alignment horizontal="left" vertical="center" wrapText="1"/>
    </xf>
    <xf numFmtId="0" fontId="7" fillId="0" borderId="0" xfId="0" applyFont="1" applyAlignment="1">
      <alignment horizontal="center" vertical="center" wrapText="1"/>
    </xf>
    <xf numFmtId="0" fontId="5" fillId="0" borderId="1" xfId="0" applyFont="1" applyBorder="1" applyAlignment="1">
      <alignment horizontal="center" vertical="center" wrapText="1"/>
    </xf>
    <xf numFmtId="0" fontId="0" fillId="0" borderId="0" xfId="0" applyAlignment="1">
      <alignment horizontal="center" vertical="center"/>
    </xf>
    <xf numFmtId="0" fontId="5" fillId="0" borderId="0" xfId="0" applyFont="1" applyAlignment="1">
      <alignment vertical="center" wrapText="1"/>
    </xf>
    <xf numFmtId="0" fontId="7" fillId="0" borderId="0" xfId="0" applyFont="1" applyAlignment="1">
      <alignment vertical="center" wrapText="1"/>
    </xf>
    <xf numFmtId="164" fontId="0" fillId="0" borderId="0" xfId="0" applyNumberFormat="1"/>
    <xf numFmtId="164" fontId="5" fillId="0" borderId="0" xfId="1" applyNumberFormat="1" applyFont="1" applyBorder="1" applyAlignment="1">
      <alignment vertical="center" wrapText="1"/>
    </xf>
    <xf numFmtId="0" fontId="7" fillId="0" borderId="0" xfId="0" applyFont="1" applyAlignment="1">
      <alignment horizontal="center" vertical="center" wrapText="1"/>
    </xf>
    <xf numFmtId="0" fontId="12" fillId="0" borderId="0" xfId="0" applyFont="1" applyAlignment="1">
      <alignment vertical="center" wrapText="1"/>
    </xf>
    <xf numFmtId="164" fontId="5" fillId="0" borderId="0" xfId="1" applyFont="1" applyBorder="1" applyAlignment="1">
      <alignment horizontal="center" vertical="center" wrapText="1"/>
    </xf>
    <xf numFmtId="164" fontId="8" fillId="0" borderId="0" xfId="0" applyNumberFormat="1" applyFont="1"/>
    <xf numFmtId="164" fontId="5" fillId="0" borderId="2" xfId="0" applyNumberFormat="1" applyFont="1" applyBorder="1" applyAlignment="1">
      <alignment horizontal="center" vertical="center" wrapText="1"/>
    </xf>
    <xf numFmtId="0" fontId="13" fillId="0" borderId="0" xfId="0" applyFont="1"/>
    <xf numFmtId="0" fontId="5" fillId="0" borderId="0" xfId="0" applyFont="1" applyAlignment="1">
      <alignment horizontal="right" vertical="center" wrapText="1"/>
    </xf>
    <xf numFmtId="164" fontId="7" fillId="0" borderId="0" xfId="1" applyFont="1" applyBorder="1" applyAlignment="1">
      <alignment horizontal="right" vertical="center" wrapText="1"/>
    </xf>
    <xf numFmtId="164" fontId="14" fillId="0" borderId="0" xfId="1" applyFont="1" applyAlignment="1">
      <alignment horizontal="center" vertical="center" wrapText="1"/>
    </xf>
    <xf numFmtId="164" fontId="7" fillId="0" borderId="1" xfId="1" applyFont="1" applyBorder="1" applyAlignment="1">
      <alignment horizontal="right" vertical="center" wrapText="1"/>
    </xf>
    <xf numFmtId="164" fontId="5" fillId="0" borderId="2" xfId="1" applyFont="1" applyBorder="1" applyAlignment="1">
      <alignment horizontal="right" vertical="center" wrapText="1"/>
    </xf>
    <xf numFmtId="0" fontId="12" fillId="0" borderId="0" xfId="0" applyFont="1"/>
    <xf numFmtId="164" fontId="15" fillId="0" borderId="0" xfId="1" applyFont="1"/>
    <xf numFmtId="0" fontId="9" fillId="0" borderId="0" xfId="0" applyFont="1" applyBorder="1" applyAlignment="1">
      <alignment horizontal="center" vertical="center" wrapText="1"/>
    </xf>
    <xf numFmtId="0" fontId="7" fillId="0" borderId="0" xfId="0" applyFont="1" applyBorder="1" applyAlignment="1">
      <alignment horizontal="left" vertical="center" wrapText="1"/>
    </xf>
    <xf numFmtId="43" fontId="7" fillId="0" borderId="0" xfId="1" applyNumberFormat="1" applyFont="1" applyBorder="1" applyAlignment="1">
      <alignment horizontal="center" vertical="center" wrapText="1"/>
    </xf>
    <xf numFmtId="43" fontId="7" fillId="0" borderId="0" xfId="1" applyNumberFormat="1" applyFont="1" applyFill="1" applyBorder="1" applyAlignment="1">
      <alignment horizontal="center" vertical="center" wrapText="1"/>
    </xf>
    <xf numFmtId="43" fontId="12" fillId="0" borderId="0" xfId="0" applyNumberFormat="1" applyFont="1"/>
    <xf numFmtId="0" fontId="16" fillId="0" borderId="0" xfId="0" applyFont="1"/>
    <xf numFmtId="43" fontId="5" fillId="0" borderId="2" xfId="0" applyNumberFormat="1" applyFont="1" applyBorder="1" applyAlignment="1">
      <alignment horizontal="center" vertical="center" wrapText="1"/>
    </xf>
    <xf numFmtId="43" fontId="9" fillId="0" borderId="0" xfId="0" applyNumberFormat="1" applyFont="1" applyAlignment="1">
      <alignment horizontal="center" vertical="center" wrapText="1"/>
    </xf>
    <xf numFmtId="164" fontId="8" fillId="0" borderId="0" xfId="1" applyFont="1"/>
    <xf numFmtId="164" fontId="5" fillId="0" borderId="0" xfId="0" applyNumberFormat="1" applyFont="1" applyBorder="1" applyAlignment="1">
      <alignment horizontal="center" vertical="center" wrapText="1"/>
    </xf>
    <xf numFmtId="0" fontId="8" fillId="0" borderId="0" xfId="0" applyFont="1" applyAlignment="1">
      <alignment vertical="center" wrapText="1"/>
    </xf>
    <xf numFmtId="164" fontId="8" fillId="0" borderId="0" xfId="1" applyFont="1" applyAlignment="1">
      <alignment vertical="center" wrapText="1"/>
    </xf>
    <xf numFmtId="0" fontId="5" fillId="0" borderId="0" xfId="0" applyFont="1" applyAlignment="1">
      <alignment horizontal="left" vertical="center" wrapText="1"/>
    </xf>
    <xf numFmtId="0" fontId="7" fillId="0" borderId="0" xfId="0" applyFont="1" applyAlignment="1">
      <alignment horizontal="left" vertical="center" wrapText="1"/>
    </xf>
    <xf numFmtId="43" fontId="17" fillId="0" borderId="0" xfId="1" applyNumberFormat="1" applyFont="1" applyFill="1" applyBorder="1" applyAlignment="1">
      <alignment horizontal="center"/>
    </xf>
    <xf numFmtId="0" fontId="18" fillId="0" borderId="0" xfId="0" applyFont="1"/>
    <xf numFmtId="0" fontId="5" fillId="0" borderId="0" xfId="0" applyFont="1" applyAlignment="1">
      <alignment horizontal="right" vertical="center" wrapText="1"/>
    </xf>
    <xf numFmtId="4" fontId="5" fillId="0" borderId="2" xfId="0" applyNumberFormat="1" applyFont="1" applyBorder="1" applyAlignment="1">
      <alignment horizontal="center" vertical="center" wrapText="1"/>
    </xf>
    <xf numFmtId="4" fontId="8" fillId="0" borderId="0" xfId="0" applyNumberFormat="1" applyFont="1"/>
    <xf numFmtId="4" fontId="5" fillId="0" borderId="0" xfId="0" applyNumberFormat="1" applyFont="1" applyBorder="1" applyAlignment="1">
      <alignment horizontal="center" vertical="center" wrapText="1"/>
    </xf>
    <xf numFmtId="43" fontId="17" fillId="0" borderId="0" xfId="1" applyNumberFormat="1" applyFont="1" applyFill="1" applyBorder="1" applyAlignment="1">
      <alignment horizontal="center" vertical="center" wrapText="1"/>
    </xf>
    <xf numFmtId="43" fontId="17" fillId="0" borderId="0" xfId="1" applyNumberFormat="1" applyFont="1"/>
    <xf numFmtId="43" fontId="5" fillId="0" borderId="3" xfId="0" applyNumberFormat="1" applyFont="1" applyBorder="1" applyAlignment="1">
      <alignment vertical="center" wrapText="1"/>
    </xf>
    <xf numFmtId="43" fontId="5" fillId="0" borderId="0" xfId="0" applyNumberFormat="1" applyFont="1" applyBorder="1" applyAlignment="1">
      <alignment vertical="center" wrapText="1"/>
    </xf>
    <xf numFmtId="0" fontId="19" fillId="0" borderId="0" xfId="0" applyFont="1"/>
    <xf numFmtId="0" fontId="3" fillId="0" borderId="0" xfId="0" applyFont="1" applyAlignment="1">
      <alignment horizontal="center" vertical="center"/>
    </xf>
    <xf numFmtId="0" fontId="3" fillId="0" borderId="0" xfId="0" applyFont="1" applyAlignment="1">
      <alignment vertical="center"/>
    </xf>
    <xf numFmtId="0" fontId="20" fillId="0" borderId="0" xfId="0" applyFont="1" applyBorder="1" applyAlignment="1">
      <alignment vertical="center"/>
    </xf>
    <xf numFmtId="0" fontId="20" fillId="0" borderId="0" xfId="0" applyFont="1" applyAlignment="1">
      <alignment vertical="center"/>
    </xf>
    <xf numFmtId="0" fontId="21" fillId="0" borderId="0" xfId="0" applyFont="1" applyAlignment="1">
      <alignment vertical="center"/>
    </xf>
    <xf numFmtId="0" fontId="14" fillId="0" borderId="0" xfId="0" applyFont="1" applyAlignment="1">
      <alignment vertical="center"/>
    </xf>
    <xf numFmtId="0" fontId="0" fillId="0" borderId="0" xfId="0" applyAlignment="1">
      <alignment vertical="center"/>
    </xf>
    <xf numFmtId="0" fontId="22" fillId="0" borderId="0" xfId="0" applyFont="1" applyAlignment="1">
      <alignment vertical="center"/>
    </xf>
    <xf numFmtId="0" fontId="23" fillId="0" borderId="0" xfId="0" applyFont="1" applyAlignment="1">
      <alignment horizontal="center" vertical="center" wrapText="1"/>
    </xf>
    <xf numFmtId="0" fontId="24" fillId="0" borderId="1" xfId="0" applyFont="1" applyBorder="1" applyAlignment="1">
      <alignment horizontal="center" vertical="center" wrapText="1"/>
    </xf>
    <xf numFmtId="0" fontId="24" fillId="0" borderId="0" xfId="0" applyFont="1" applyAlignment="1">
      <alignment vertical="center" wrapText="1"/>
    </xf>
    <xf numFmtId="0" fontId="23" fillId="0" borderId="0" xfId="0" applyFont="1" applyAlignment="1">
      <alignment vertical="center" wrapText="1"/>
    </xf>
    <xf numFmtId="164" fontId="12" fillId="0" borderId="0" xfId="1" applyFont="1"/>
    <xf numFmtId="164" fontId="9" fillId="0" borderId="0" xfId="0" applyNumberFormat="1" applyFont="1" applyAlignment="1">
      <alignment horizontal="center" vertical="center" wrapText="1"/>
    </xf>
    <xf numFmtId="0" fontId="3" fillId="0" borderId="0" xfId="0" applyFont="1" applyAlignment="1">
      <alignment horizontal="center" vertical="center"/>
    </xf>
    <xf numFmtId="0" fontId="5" fillId="0" borderId="0" xfId="0" applyFont="1" applyAlignment="1">
      <alignment horizontal="center" vertical="center" wrapText="1"/>
    </xf>
    <xf numFmtId="0" fontId="17" fillId="0" borderId="0" xfId="0" applyFont="1" applyFill="1" applyBorder="1" applyAlignment="1">
      <alignment horizontal="left"/>
    </xf>
    <xf numFmtId="0" fontId="5" fillId="0" borderId="0" xfId="0" applyFont="1" applyAlignment="1">
      <alignment horizontal="right" vertical="center" wrapText="1"/>
    </xf>
    <xf numFmtId="0" fontId="3" fillId="0" borderId="0" xfId="0" applyFont="1" applyBorder="1" applyAlignment="1">
      <alignment horizontal="center" vertical="center"/>
    </xf>
    <xf numFmtId="0" fontId="5" fillId="0" borderId="0" xfId="0" applyFont="1" applyAlignment="1">
      <alignment horizontal="left" vertical="center" wrapText="1"/>
    </xf>
    <xf numFmtId="43" fontId="17" fillId="0" borderId="0" xfId="1" applyNumberFormat="1" applyFont="1" applyFill="1" applyBorder="1" applyAlignment="1">
      <alignment horizontal="left" wrapText="1"/>
    </xf>
    <xf numFmtId="0" fontId="7" fillId="0" borderId="0" xfId="0" applyFont="1" applyAlignment="1">
      <alignment horizontal="left" vertical="center" wrapText="1"/>
    </xf>
    <xf numFmtId="0" fontId="7" fillId="0" borderId="0" xfId="0" applyFont="1" applyFill="1" applyAlignment="1">
      <alignment horizontal="left" vertical="center" wrapText="1"/>
    </xf>
    <xf numFmtId="0" fontId="12" fillId="0" borderId="0" xfId="0" applyFont="1" applyAlignment="1">
      <alignment horizontal="left" vertical="center" wrapText="1"/>
    </xf>
    <xf numFmtId="0" fontId="5" fillId="0" borderId="0" xfId="0" applyFont="1" applyAlignment="1">
      <alignment vertical="center" wrapText="1"/>
    </xf>
    <xf numFmtId="0" fontId="7" fillId="0" borderId="0" xfId="0" applyFont="1" applyAlignment="1">
      <alignment vertical="center" wrapText="1"/>
    </xf>
    <xf numFmtId="0" fontId="7" fillId="0" borderId="0" xfId="0" applyFont="1" applyBorder="1" applyAlignment="1">
      <alignment horizontal="left" vertical="center" wrapText="1"/>
    </xf>
    <xf numFmtId="0" fontId="5" fillId="0" borderId="0" xfId="0" applyFont="1" applyFill="1" applyAlignment="1">
      <alignment horizontal="left" vertical="center" wrapText="1"/>
    </xf>
    <xf numFmtId="0" fontId="3" fillId="0" borderId="0" xfId="0" applyFont="1" applyAlignment="1">
      <alignment horizontal="center" vertical="center" wrapText="1"/>
    </xf>
    <xf numFmtId="0" fontId="4" fillId="0" borderId="0" xfId="0" applyFont="1" applyAlignment="1">
      <alignment horizontal="center" vertical="center"/>
    </xf>
    <xf numFmtId="49" fontId="23" fillId="0" borderId="0" xfId="1" applyNumberFormat="1" applyFont="1" applyAlignment="1">
      <alignment horizontal="right" vertical="center" wrapText="1"/>
    </xf>
    <xf numFmtId="49" fontId="24" fillId="0" borderId="1" xfId="1" applyNumberFormat="1" applyFont="1" applyBorder="1" applyAlignment="1">
      <alignment horizontal="right" vertical="center" wrapText="1"/>
    </xf>
    <xf numFmtId="164" fontId="24" fillId="0" borderId="2" xfId="1" applyFont="1" applyBorder="1" applyAlignment="1">
      <alignment horizontal="right" vertical="center" wrapText="1"/>
    </xf>
    <xf numFmtId="164" fontId="7" fillId="0" borderId="0" xfId="1" applyNumberFormat="1" applyFont="1" applyAlignment="1">
      <alignment horizontal="right" vertical="center" wrapText="1"/>
    </xf>
    <xf numFmtId="164" fontId="23" fillId="0" borderId="0" xfId="1" applyFont="1" applyAlignment="1">
      <alignment horizontal="right" vertical="center" wrapText="1"/>
    </xf>
    <xf numFmtId="164" fontId="23" fillId="0" borderId="1" xfId="1" applyFont="1" applyBorder="1" applyAlignment="1">
      <alignment horizontal="right" vertical="center" wrapText="1"/>
    </xf>
    <xf numFmtId="164" fontId="24" fillId="0" borderId="0" xfId="1" applyFont="1" applyAlignment="1">
      <alignment horizontal="right" vertical="center" wrapText="1"/>
    </xf>
    <xf numFmtId="164" fontId="7" fillId="0" borderId="1" xfId="1" applyNumberFormat="1" applyFont="1" applyBorder="1" applyAlignment="1">
      <alignment horizontal="right" vertical="center" wrapText="1"/>
    </xf>
    <xf numFmtId="164" fontId="5" fillId="0" borderId="0" xfId="1" applyNumberFormat="1" applyFont="1" applyAlignment="1">
      <alignment horizontal="right" vertical="center" wrapText="1"/>
    </xf>
    <xf numFmtId="164" fontId="5" fillId="0" borderId="2" xfId="1" applyNumberFormat="1" applyFont="1" applyBorder="1" applyAlignment="1">
      <alignment horizontal="right" vertical="center" wrapText="1"/>
    </xf>
  </cellXfs>
  <cellStyles count="2">
    <cellStyle name="Millares" xfId="1" builtinId="3"/>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247"/>
  <sheetViews>
    <sheetView tabSelected="1" topLeftCell="A40" zoomScale="145" zoomScaleNormal="145" workbookViewId="0">
      <selection activeCell="E63" sqref="E63"/>
    </sheetView>
  </sheetViews>
  <sheetFormatPr baseColWidth="10" defaultRowHeight="15.75"/>
  <cols>
    <col min="1" max="1" width="43.28515625" style="19" customWidth="1"/>
    <col min="2" max="2" width="13.140625" style="19" customWidth="1"/>
    <col min="3" max="3" width="18.140625" style="19" customWidth="1"/>
    <col min="4" max="4" width="22.5703125" style="15" customWidth="1"/>
    <col min="5" max="5" width="21.140625" customWidth="1"/>
    <col min="6" max="6" width="17.28515625" customWidth="1"/>
    <col min="7" max="7" width="14.85546875" customWidth="1"/>
    <col min="8" max="8" width="13.140625" customWidth="1"/>
    <col min="9" max="9" width="15" bestFit="1" customWidth="1"/>
    <col min="12" max="12" width="16" bestFit="1" customWidth="1"/>
  </cols>
  <sheetData>
    <row r="1" spans="1:9" ht="15.75" customHeight="1">
      <c r="A1" s="88" t="s">
        <v>0</v>
      </c>
      <c r="B1" s="88"/>
      <c r="C1" s="88"/>
      <c r="D1" s="88"/>
      <c r="E1" s="88"/>
    </row>
    <row r="2" spans="1:9">
      <c r="A2" s="89" t="s">
        <v>1</v>
      </c>
      <c r="B2" s="89"/>
      <c r="C2" s="89"/>
      <c r="D2" s="89"/>
      <c r="E2" s="89"/>
    </row>
    <row r="3" spans="1:9">
      <c r="A3" s="74" t="s">
        <v>2</v>
      </c>
      <c r="B3" s="74"/>
      <c r="C3" s="74"/>
      <c r="D3" s="74"/>
      <c r="E3" s="74"/>
    </row>
    <row r="4" spans="1:9">
      <c r="A4" s="89" t="s">
        <v>3</v>
      </c>
      <c r="B4" s="89"/>
      <c r="C4" s="89"/>
      <c r="D4" s="89"/>
      <c r="E4" s="89"/>
    </row>
    <row r="6" spans="1:9">
      <c r="A6" s="75" t="s">
        <v>4</v>
      </c>
      <c r="B6" s="75"/>
      <c r="C6" s="75"/>
      <c r="D6" s="75"/>
      <c r="E6" s="75"/>
    </row>
    <row r="7" spans="1:9" s="2" customFormat="1">
      <c r="A7" s="79" t="s">
        <v>5</v>
      </c>
      <c r="B7" s="79"/>
      <c r="C7" s="79"/>
      <c r="D7" s="79"/>
      <c r="E7" s="1"/>
      <c r="F7" s="1"/>
      <c r="G7" s="1"/>
      <c r="H7" s="1"/>
      <c r="I7" s="1"/>
    </row>
    <row r="8" spans="1:9" ht="15.75" customHeight="1">
      <c r="A8" s="81" t="s">
        <v>6</v>
      </c>
      <c r="B8" s="81"/>
      <c r="C8" s="81"/>
      <c r="D8" s="81"/>
      <c r="E8" s="3"/>
      <c r="F8" s="3"/>
      <c r="G8" s="3"/>
      <c r="H8" s="3"/>
    </row>
    <row r="9" spans="1:9">
      <c r="A9" s="81" t="s">
        <v>7</v>
      </c>
      <c r="B9" s="81"/>
      <c r="C9" s="81"/>
      <c r="D9" s="4">
        <v>2025</v>
      </c>
      <c r="E9" s="4">
        <v>2024</v>
      </c>
      <c r="F9" s="3"/>
      <c r="G9" s="3"/>
      <c r="H9" s="3"/>
    </row>
    <row r="10" spans="1:9">
      <c r="A10" s="81" t="s">
        <v>8</v>
      </c>
      <c r="B10" s="81"/>
      <c r="C10" s="81"/>
      <c r="D10" s="5">
        <v>138731399.33000001</v>
      </c>
      <c r="E10" s="5">
        <v>134668876.46000001</v>
      </c>
      <c r="F10" s="3"/>
      <c r="G10" s="3"/>
      <c r="H10" s="3"/>
    </row>
    <row r="11" spans="1:9">
      <c r="A11" s="81" t="s">
        <v>9</v>
      </c>
      <c r="B11" s="81"/>
      <c r="C11" s="81"/>
      <c r="D11" s="5">
        <v>155377</v>
      </c>
      <c r="E11" s="5">
        <v>56320</v>
      </c>
      <c r="F11" s="3"/>
      <c r="G11" s="3"/>
      <c r="H11" s="3"/>
    </row>
    <row r="12" spans="1:9">
      <c r="A12" s="81" t="s">
        <v>10</v>
      </c>
      <c r="B12" s="81"/>
      <c r="C12" s="81"/>
      <c r="D12" s="6">
        <v>17435</v>
      </c>
      <c r="E12" s="6">
        <v>32554</v>
      </c>
      <c r="F12" s="3"/>
      <c r="G12" s="3"/>
      <c r="H12" s="3"/>
    </row>
    <row r="13" spans="1:9" ht="16.5" thickBot="1">
      <c r="A13" s="79" t="s">
        <v>11</v>
      </c>
      <c r="B13" s="79"/>
      <c r="C13" s="79"/>
      <c r="D13" s="7">
        <f>+D10+D11+D12</f>
        <v>138904211.33000001</v>
      </c>
      <c r="E13" s="7">
        <f>+E10+E11+E12</f>
        <v>134757750.46000001</v>
      </c>
      <c r="F13" s="3"/>
      <c r="G13" s="3"/>
      <c r="H13" s="3"/>
    </row>
    <row r="14" spans="1:9" ht="16.5" thickTop="1">
      <c r="A14" s="8" t="s">
        <v>12</v>
      </c>
      <c r="B14" s="8"/>
      <c r="C14" s="8"/>
      <c r="D14" s="9"/>
      <c r="E14" s="3"/>
      <c r="F14" s="3"/>
      <c r="G14" s="3"/>
      <c r="H14" s="3"/>
    </row>
    <row r="15" spans="1:9" ht="15.75" customHeight="1">
      <c r="A15" s="81" t="s">
        <v>163</v>
      </c>
      <c r="B15" s="81"/>
      <c r="C15" s="81"/>
      <c r="D15" s="81"/>
      <c r="E15" s="81"/>
      <c r="F15" s="3"/>
      <c r="G15" s="3"/>
      <c r="H15" s="3"/>
    </row>
    <row r="16" spans="1:9" ht="15.75" customHeight="1">
      <c r="A16" s="81"/>
      <c r="B16" s="81"/>
      <c r="C16" s="81"/>
      <c r="D16" s="81"/>
      <c r="E16" s="81"/>
      <c r="F16" s="3"/>
      <c r="G16" s="3"/>
      <c r="H16" s="3"/>
    </row>
    <row r="17" spans="1:9">
      <c r="A17" s="8"/>
      <c r="B17" s="8"/>
      <c r="C17" s="8"/>
      <c r="D17" s="8"/>
      <c r="E17" s="3"/>
      <c r="F17" s="3"/>
      <c r="G17" s="3"/>
      <c r="H17" s="3"/>
    </row>
    <row r="18" spans="1:9" s="2" customFormat="1">
      <c r="A18" s="79" t="s">
        <v>13</v>
      </c>
      <c r="B18" s="79"/>
      <c r="C18" s="79"/>
      <c r="D18" s="79"/>
      <c r="E18" s="1"/>
      <c r="F18" s="1"/>
      <c r="G18" s="1"/>
      <c r="H18" s="1"/>
      <c r="I18" s="1"/>
    </row>
    <row r="19" spans="1:9">
      <c r="A19" s="81" t="s">
        <v>14</v>
      </c>
      <c r="B19" s="81"/>
      <c r="C19" s="81"/>
      <c r="D19" s="81"/>
      <c r="E19" s="3"/>
      <c r="F19" s="3"/>
      <c r="G19" s="3"/>
      <c r="H19" s="3"/>
    </row>
    <row r="20" spans="1:9">
      <c r="A20" s="81" t="s">
        <v>15</v>
      </c>
      <c r="B20" s="81"/>
      <c r="C20" s="81"/>
      <c r="D20" s="4">
        <v>2025</v>
      </c>
      <c r="E20" s="4">
        <v>2024</v>
      </c>
      <c r="F20" s="3"/>
      <c r="G20" s="3"/>
      <c r="H20" s="3"/>
    </row>
    <row r="21" spans="1:9">
      <c r="A21" s="81" t="s">
        <v>16</v>
      </c>
      <c r="B21" s="81"/>
      <c r="C21" s="81"/>
      <c r="D21" s="5">
        <v>873214.29</v>
      </c>
      <c r="E21" s="5">
        <v>9792934.25</v>
      </c>
      <c r="F21" s="3"/>
      <c r="G21" s="3"/>
      <c r="H21" s="3"/>
    </row>
    <row r="22" spans="1:9">
      <c r="A22" s="81" t="s">
        <v>17</v>
      </c>
      <c r="B22" s="81"/>
      <c r="C22" s="81"/>
      <c r="D22" s="5">
        <v>5242791.37</v>
      </c>
      <c r="E22" s="5">
        <v>2234698.48</v>
      </c>
      <c r="F22" s="3"/>
      <c r="G22" s="3"/>
      <c r="H22" s="3"/>
    </row>
    <row r="23" spans="1:9">
      <c r="A23" s="81" t="s">
        <v>18</v>
      </c>
      <c r="B23" s="81"/>
      <c r="C23" s="81"/>
      <c r="D23" s="5">
        <v>9375</v>
      </c>
      <c r="E23" s="5">
        <v>2733.51</v>
      </c>
      <c r="F23" s="3"/>
      <c r="G23" s="3"/>
      <c r="H23" s="3"/>
    </row>
    <row r="24" spans="1:9">
      <c r="A24" s="81" t="s">
        <v>19</v>
      </c>
      <c r="B24" s="81"/>
      <c r="C24" s="81"/>
      <c r="D24" s="5">
        <v>270091</v>
      </c>
      <c r="E24" s="5">
        <v>156311.70000000001</v>
      </c>
      <c r="F24" s="3"/>
      <c r="G24" s="3"/>
      <c r="H24" s="3"/>
    </row>
    <row r="25" spans="1:9">
      <c r="A25" s="81" t="s">
        <v>20</v>
      </c>
      <c r="B25" s="81"/>
      <c r="C25" s="81"/>
      <c r="D25" s="5">
        <v>57863.97</v>
      </c>
      <c r="E25" s="5">
        <v>0</v>
      </c>
      <c r="F25" s="3"/>
      <c r="G25" s="3"/>
      <c r="H25" s="3"/>
    </row>
    <row r="26" spans="1:9">
      <c r="A26" s="81" t="s">
        <v>21</v>
      </c>
      <c r="B26" s="81"/>
      <c r="C26" s="81"/>
      <c r="D26" s="5">
        <v>146017.04</v>
      </c>
      <c r="E26" s="5">
        <v>178838.24</v>
      </c>
      <c r="F26" s="3"/>
      <c r="G26" s="3"/>
      <c r="H26" s="3"/>
    </row>
    <row r="27" spans="1:9">
      <c r="A27" s="81" t="s">
        <v>22</v>
      </c>
      <c r="B27" s="81"/>
      <c r="C27" s="81"/>
      <c r="D27" s="5">
        <v>37901.57</v>
      </c>
      <c r="E27" s="5">
        <v>16000</v>
      </c>
      <c r="F27" s="3"/>
      <c r="G27" s="3"/>
      <c r="H27" s="3"/>
    </row>
    <row r="28" spans="1:9">
      <c r="A28" s="81" t="s">
        <v>23</v>
      </c>
      <c r="B28" s="81"/>
      <c r="C28" s="81"/>
      <c r="D28" s="5">
        <v>78007.62</v>
      </c>
      <c r="E28" s="5">
        <v>15200</v>
      </c>
      <c r="F28" s="3"/>
      <c r="G28" s="3"/>
      <c r="H28" s="3"/>
    </row>
    <row r="29" spans="1:9">
      <c r="A29" s="81" t="s">
        <v>24</v>
      </c>
      <c r="B29" s="81"/>
      <c r="C29" s="81"/>
      <c r="D29" s="5">
        <v>270873.87</v>
      </c>
      <c r="E29" s="5">
        <v>349446.1</v>
      </c>
      <c r="F29" s="3"/>
      <c r="G29" s="3"/>
      <c r="H29" s="3"/>
    </row>
    <row r="30" spans="1:9">
      <c r="A30" s="81" t="s">
        <v>25</v>
      </c>
      <c r="B30" s="81"/>
      <c r="C30" s="81"/>
      <c r="D30" s="5">
        <v>225484.18</v>
      </c>
      <c r="E30" s="5">
        <v>78561.17</v>
      </c>
      <c r="F30" s="3"/>
      <c r="G30" s="3"/>
      <c r="H30" s="3"/>
    </row>
    <row r="31" spans="1:9">
      <c r="A31" s="81" t="s">
        <v>26</v>
      </c>
      <c r="B31" s="81"/>
      <c r="C31" s="81"/>
      <c r="D31" s="5">
        <v>28328.92</v>
      </c>
      <c r="E31" s="5">
        <v>18261.169999999998</v>
      </c>
      <c r="F31" s="3"/>
      <c r="G31" s="3"/>
      <c r="H31" s="3"/>
    </row>
    <row r="32" spans="1:9">
      <c r="A32" s="81" t="s">
        <v>27</v>
      </c>
      <c r="B32" s="81"/>
      <c r="C32" s="81"/>
      <c r="D32" s="6">
        <v>92270.36</v>
      </c>
      <c r="E32" s="6">
        <v>70769.240000000005</v>
      </c>
      <c r="F32" s="3"/>
      <c r="G32" s="3"/>
      <c r="H32" s="3"/>
    </row>
    <row r="33" spans="1:10" ht="16.5" thickBot="1">
      <c r="A33" s="79" t="s">
        <v>11</v>
      </c>
      <c r="B33" s="79"/>
      <c r="C33" s="79"/>
      <c r="D33" s="7">
        <f>SUM(D21:D32)</f>
        <v>7332219.1900000004</v>
      </c>
      <c r="E33" s="7">
        <f>SUM(E21:E32)</f>
        <v>12913753.859999999</v>
      </c>
      <c r="F33" s="3"/>
      <c r="G33" s="3"/>
      <c r="H33" s="3"/>
    </row>
    <row r="34" spans="1:10" ht="16.5" thickTop="1">
      <c r="A34" s="11"/>
      <c r="B34" s="8"/>
      <c r="C34" s="8"/>
      <c r="D34" s="12"/>
      <c r="E34" s="3"/>
      <c r="F34" s="3"/>
      <c r="G34" s="3"/>
      <c r="H34" s="3"/>
    </row>
    <row r="35" spans="1:10" s="2" customFormat="1">
      <c r="A35" s="79" t="s">
        <v>28</v>
      </c>
      <c r="B35" s="79"/>
      <c r="C35" s="79"/>
      <c r="D35" s="79"/>
      <c r="E35" s="1"/>
      <c r="F35" s="1"/>
      <c r="G35" s="1"/>
      <c r="H35" s="1"/>
      <c r="I35" s="1"/>
    </row>
    <row r="36" spans="1:10">
      <c r="A36" s="81" t="s">
        <v>29</v>
      </c>
      <c r="B36" s="81"/>
      <c r="C36" s="81"/>
      <c r="D36" s="81"/>
      <c r="E36" s="3"/>
      <c r="F36" s="3"/>
      <c r="G36" s="3"/>
      <c r="H36" s="3"/>
      <c r="I36" s="3"/>
    </row>
    <row r="37" spans="1:10">
      <c r="A37" s="81" t="s">
        <v>15</v>
      </c>
      <c r="B37" s="81"/>
      <c r="C37" s="81"/>
      <c r="D37" s="4">
        <v>2025</v>
      </c>
      <c r="E37" s="4">
        <v>2024</v>
      </c>
      <c r="F37" s="3"/>
      <c r="G37" s="3"/>
      <c r="H37" s="3"/>
    </row>
    <row r="38" spans="1:10">
      <c r="A38" s="81" t="s">
        <v>30</v>
      </c>
      <c r="B38" s="81"/>
      <c r="C38" s="81"/>
      <c r="D38" s="13">
        <v>20576756.539999999</v>
      </c>
      <c r="E38" s="13">
        <v>2462250.4500000002</v>
      </c>
      <c r="F38" s="3"/>
      <c r="G38" s="3"/>
      <c r="H38" s="3"/>
    </row>
    <row r="39" spans="1:10">
      <c r="A39" s="81" t="s">
        <v>31</v>
      </c>
      <c r="B39" s="81"/>
      <c r="C39" s="81"/>
      <c r="D39" s="13">
        <v>4073879.75</v>
      </c>
      <c r="E39" s="13">
        <v>0</v>
      </c>
      <c r="F39" s="3"/>
      <c r="G39" s="3"/>
      <c r="H39" s="3"/>
    </row>
    <row r="40" spans="1:10">
      <c r="A40" s="81" t="s">
        <v>32</v>
      </c>
      <c r="B40" s="81"/>
      <c r="C40" s="81"/>
      <c r="D40" s="13">
        <v>1689773.49</v>
      </c>
      <c r="E40" s="13">
        <v>0</v>
      </c>
      <c r="F40" s="3"/>
      <c r="G40" s="3"/>
      <c r="H40" s="3"/>
    </row>
    <row r="41" spans="1:10">
      <c r="A41" s="81" t="s">
        <v>33</v>
      </c>
      <c r="B41" s="81"/>
      <c r="C41" s="81"/>
      <c r="D41" s="6">
        <v>575980.71</v>
      </c>
      <c r="E41" s="6">
        <v>0</v>
      </c>
      <c r="F41" s="3"/>
      <c r="G41" s="3"/>
      <c r="H41" s="3"/>
    </row>
    <row r="42" spans="1:10" ht="16.5" thickBot="1">
      <c r="A42" s="79" t="s">
        <v>11</v>
      </c>
      <c r="B42" s="79"/>
      <c r="C42" s="79"/>
      <c r="D42" s="7">
        <f>+D38+D40+D41+D39</f>
        <v>26916390.489999998</v>
      </c>
      <c r="E42" s="7">
        <f>+E38+E40+E41+E39</f>
        <v>2462250.4500000002</v>
      </c>
      <c r="F42" s="3"/>
      <c r="G42" s="3"/>
      <c r="H42" s="3"/>
    </row>
    <row r="43" spans="1:10" ht="16.5" thickTop="1">
      <c r="A43" s="8"/>
      <c r="B43" s="8"/>
      <c r="C43" s="8"/>
      <c r="D43" s="9"/>
      <c r="E43" s="3"/>
      <c r="F43" s="3"/>
      <c r="G43" s="3"/>
      <c r="H43" s="3"/>
    </row>
    <row r="44" spans="1:10" ht="15.75" customHeight="1">
      <c r="A44" s="87" t="s">
        <v>34</v>
      </c>
      <c r="B44" s="87"/>
      <c r="C44" s="87"/>
      <c r="D44" s="87"/>
      <c r="E44" s="87"/>
      <c r="F44" s="3"/>
      <c r="G44" s="3"/>
      <c r="H44" s="3"/>
      <c r="I44" s="3"/>
    </row>
    <row r="45" spans="1:10" ht="15.75" customHeight="1">
      <c r="A45" s="68"/>
      <c r="B45" s="68"/>
      <c r="C45" s="69" t="s">
        <v>35</v>
      </c>
      <c r="D45" s="69" t="s">
        <v>36</v>
      </c>
      <c r="E45" s="69" t="s">
        <v>37</v>
      </c>
      <c r="F45" s="14"/>
      <c r="G45" s="3"/>
      <c r="H45" s="3"/>
      <c r="I45" s="3"/>
      <c r="J45" s="3"/>
    </row>
    <row r="46" spans="1:10" ht="15.75" customHeight="1">
      <c r="A46" s="70" t="s">
        <v>164</v>
      </c>
      <c r="B46" s="70"/>
      <c r="C46" s="94">
        <v>56248827.659999996</v>
      </c>
      <c r="D46" s="94">
        <v>24567930.489999998</v>
      </c>
      <c r="E46" s="94">
        <f>+C46+D46</f>
        <v>80816758.149999991</v>
      </c>
      <c r="F46" s="14"/>
      <c r="G46" s="3"/>
      <c r="H46" s="3"/>
      <c r="I46" s="3"/>
      <c r="J46" s="3"/>
    </row>
    <row r="47" spans="1:10" ht="15.75" customHeight="1">
      <c r="A47" s="71" t="s">
        <v>39</v>
      </c>
      <c r="B47" s="71"/>
      <c r="C47" s="95">
        <v>2616362.63</v>
      </c>
      <c r="D47" s="95">
        <v>233773.49</v>
      </c>
      <c r="E47" s="95">
        <f>+C47+D47</f>
        <v>2850136.12</v>
      </c>
      <c r="F47" s="14"/>
      <c r="G47" s="3"/>
      <c r="H47" s="3"/>
      <c r="I47" s="3"/>
      <c r="J47" s="3"/>
    </row>
    <row r="48" spans="1:10" ht="15.75" customHeight="1">
      <c r="A48" s="70" t="s">
        <v>40</v>
      </c>
      <c r="B48" s="70"/>
      <c r="C48" s="96">
        <f>+C46+C47</f>
        <v>58865190.289999999</v>
      </c>
      <c r="D48" s="96">
        <f>+D46+D47</f>
        <v>24801703.979999997</v>
      </c>
      <c r="E48" s="96">
        <f>+C48+D48</f>
        <v>83666894.269999996</v>
      </c>
      <c r="F48" s="14"/>
      <c r="G48" s="3"/>
      <c r="H48" s="3"/>
      <c r="I48" s="3"/>
      <c r="J48" s="3"/>
    </row>
    <row r="49" spans="1:10" ht="15.75" customHeight="1">
      <c r="A49" s="71"/>
      <c r="B49" s="71"/>
      <c r="C49" s="94"/>
      <c r="D49" s="94"/>
      <c r="E49" s="94"/>
      <c r="F49" s="14"/>
      <c r="G49" s="3"/>
      <c r="H49" s="3"/>
      <c r="I49" s="3"/>
      <c r="J49" s="3"/>
    </row>
    <row r="50" spans="1:10" ht="15.75" customHeight="1">
      <c r="A50" s="71" t="s">
        <v>41</v>
      </c>
      <c r="B50" s="71"/>
      <c r="C50" s="90" t="s">
        <v>174</v>
      </c>
      <c r="D50" s="90" t="s">
        <v>176</v>
      </c>
      <c r="E50" s="90" t="s">
        <v>177</v>
      </c>
      <c r="F50" s="14"/>
      <c r="G50" s="3"/>
      <c r="H50" s="3"/>
      <c r="I50" s="3"/>
      <c r="J50" s="3"/>
    </row>
    <row r="51" spans="1:10" ht="15.75" customHeight="1">
      <c r="A51" s="71" t="s">
        <v>42</v>
      </c>
      <c r="B51" s="71"/>
      <c r="C51" s="90" t="s">
        <v>175</v>
      </c>
      <c r="D51" s="90" t="s">
        <v>178</v>
      </c>
      <c r="E51" s="90" t="s">
        <v>179</v>
      </c>
      <c r="F51" s="14"/>
      <c r="G51" s="3"/>
      <c r="H51" s="3"/>
      <c r="I51" s="3"/>
      <c r="J51" s="3"/>
    </row>
    <row r="52" spans="1:10" ht="15.75" customHeight="1">
      <c r="A52" s="70" t="s">
        <v>40</v>
      </c>
      <c r="B52" s="70"/>
      <c r="C52" s="91" t="s">
        <v>182</v>
      </c>
      <c r="D52" s="91" t="s">
        <v>181</v>
      </c>
      <c r="E52" s="91" t="s">
        <v>180</v>
      </c>
      <c r="F52" s="14"/>
      <c r="G52" s="3"/>
      <c r="H52" s="3"/>
      <c r="I52" s="3"/>
      <c r="J52" s="3"/>
    </row>
    <row r="53" spans="1:10" ht="15.75" customHeight="1" thickBot="1">
      <c r="A53" s="70" t="s">
        <v>165</v>
      </c>
      <c r="B53" s="70"/>
      <c r="C53" s="92">
        <v>47862797.689999998</v>
      </c>
      <c r="D53" s="92">
        <v>21076528.91</v>
      </c>
      <c r="E53" s="92">
        <f>+C53+D53</f>
        <v>68939326.599999994</v>
      </c>
      <c r="F53" s="14"/>
      <c r="G53" s="3"/>
      <c r="H53" s="3"/>
      <c r="I53" s="3"/>
      <c r="J53" s="3"/>
    </row>
    <row r="54" spans="1:10" ht="15.75" customHeight="1" thickTop="1">
      <c r="A54" s="14"/>
      <c r="B54" s="14"/>
      <c r="C54" s="14"/>
      <c r="D54" s="14"/>
      <c r="E54" s="14"/>
      <c r="F54" s="3"/>
      <c r="G54" s="3"/>
      <c r="H54" s="3"/>
      <c r="I54" s="3"/>
    </row>
    <row r="55" spans="1:10" s="17" customFormat="1">
      <c r="A55" s="15"/>
      <c r="B55" s="22"/>
      <c r="C55" s="16" t="s">
        <v>35</v>
      </c>
      <c r="D55" s="16" t="s">
        <v>36</v>
      </c>
      <c r="E55" s="16" t="s">
        <v>37</v>
      </c>
    </row>
    <row r="56" spans="1:10">
      <c r="A56" s="79" t="s">
        <v>38</v>
      </c>
      <c r="B56" s="79"/>
      <c r="C56" s="93">
        <v>55292485.5</v>
      </c>
      <c r="D56" s="93">
        <v>31314169.579999998</v>
      </c>
      <c r="E56" s="93">
        <f>+C56+D56</f>
        <v>86606655.079999998</v>
      </c>
    </row>
    <row r="57" spans="1:10">
      <c r="A57" s="81" t="s">
        <v>39</v>
      </c>
      <c r="B57" s="81"/>
      <c r="C57" s="97">
        <v>5942930.6600000001</v>
      </c>
      <c r="D57" s="97">
        <v>0</v>
      </c>
      <c r="E57" s="97">
        <f>+C57+D57</f>
        <v>5942930.6600000001</v>
      </c>
      <c r="F57" s="20"/>
    </row>
    <row r="58" spans="1:10">
      <c r="A58" s="79" t="s">
        <v>40</v>
      </c>
      <c r="B58" s="79"/>
      <c r="C58" s="98">
        <f>+C56+C57</f>
        <v>61235416.159999996</v>
      </c>
      <c r="D58" s="98">
        <f>+D56+D57</f>
        <v>31314169.579999998</v>
      </c>
      <c r="E58" s="98">
        <f>+C58+D58</f>
        <v>92549585.739999995</v>
      </c>
    </row>
    <row r="59" spans="1:10">
      <c r="A59" s="48"/>
      <c r="B59" s="48"/>
      <c r="C59" s="93"/>
      <c r="D59" s="93"/>
      <c r="E59" s="93"/>
    </row>
    <row r="60" spans="1:10">
      <c r="A60" s="81" t="s">
        <v>41</v>
      </c>
      <c r="B60" s="81"/>
      <c r="C60" s="90" t="s">
        <v>183</v>
      </c>
      <c r="D60" s="90" t="s">
        <v>185</v>
      </c>
      <c r="E60" s="90" t="s">
        <v>187</v>
      </c>
      <c r="F60" s="20"/>
    </row>
    <row r="61" spans="1:10">
      <c r="A61" s="81" t="s">
        <v>42</v>
      </c>
      <c r="B61" s="81"/>
      <c r="C61" s="90" t="s">
        <v>184</v>
      </c>
      <c r="D61" s="90" t="s">
        <v>186</v>
      </c>
      <c r="E61" s="90" t="s">
        <v>188</v>
      </c>
      <c r="F61" s="20"/>
    </row>
    <row r="62" spans="1:10">
      <c r="A62" s="79" t="s">
        <v>40</v>
      </c>
      <c r="B62" s="79"/>
      <c r="C62" s="91" t="s">
        <v>191</v>
      </c>
      <c r="D62" s="91" t="s">
        <v>190</v>
      </c>
      <c r="E62" s="91" t="s">
        <v>189</v>
      </c>
    </row>
    <row r="63" spans="1:10" ht="16.5" thickBot="1">
      <c r="A63" s="79" t="s">
        <v>43</v>
      </c>
      <c r="B63" s="79"/>
      <c r="C63" s="99">
        <v>46095174.82</v>
      </c>
      <c r="D63" s="99">
        <v>30115478.870000001</v>
      </c>
      <c r="E63" s="99">
        <f>+C63+D63</f>
        <v>76210653.689999998</v>
      </c>
      <c r="F63" s="3"/>
      <c r="G63" s="3"/>
      <c r="H63" s="3"/>
      <c r="I63" s="3"/>
      <c r="J63" s="3"/>
    </row>
    <row r="64" spans="1:10" ht="10.5" customHeight="1" thickTop="1">
      <c r="A64" s="18"/>
      <c r="B64" s="21"/>
      <c r="C64" s="21"/>
      <c r="D64" s="21"/>
      <c r="E64" s="3"/>
      <c r="F64" s="10"/>
      <c r="G64" s="3"/>
      <c r="H64" s="3"/>
      <c r="I64" s="3"/>
    </row>
    <row r="65" spans="1:9" ht="15" customHeight="1">
      <c r="A65" s="81" t="s">
        <v>44</v>
      </c>
      <c r="B65" s="81"/>
      <c r="C65" s="81"/>
      <c r="D65" s="81"/>
      <c r="E65" s="81"/>
      <c r="F65" s="23"/>
      <c r="G65" s="23"/>
      <c r="H65" s="23"/>
      <c r="I65" s="23"/>
    </row>
    <row r="66" spans="1:9" ht="15" customHeight="1">
      <c r="A66" s="81"/>
      <c r="B66" s="81"/>
      <c r="C66" s="81"/>
      <c r="D66" s="81"/>
      <c r="E66" s="81"/>
      <c r="F66" s="23"/>
      <c r="G66" s="23"/>
      <c r="H66" s="23"/>
      <c r="I66" s="23"/>
    </row>
    <row r="67" spans="1:9" ht="15" customHeight="1">
      <c r="A67" s="81"/>
      <c r="B67" s="81"/>
      <c r="C67" s="81"/>
      <c r="D67" s="81"/>
      <c r="E67" s="81"/>
      <c r="F67" s="23"/>
      <c r="G67" s="23"/>
      <c r="H67" s="23"/>
      <c r="I67" s="23"/>
    </row>
    <row r="68" spans="1:9" ht="15" customHeight="1">
      <c r="A68" s="81"/>
      <c r="B68" s="81"/>
      <c r="C68" s="81"/>
      <c r="D68" s="81"/>
      <c r="E68" s="81"/>
      <c r="F68" s="23"/>
      <c r="G68" s="23"/>
      <c r="H68" s="23"/>
      <c r="I68" s="23"/>
    </row>
    <row r="69" spans="1:9" ht="21" customHeight="1">
      <c r="A69" s="81"/>
      <c r="B69" s="81"/>
      <c r="C69" s="81"/>
      <c r="D69" s="81"/>
      <c r="E69" s="81"/>
      <c r="F69" s="23"/>
      <c r="G69" s="23"/>
      <c r="H69" s="23"/>
      <c r="I69" s="23"/>
    </row>
    <row r="70" spans="1:9" ht="15.75" customHeight="1">
      <c r="A70" s="15"/>
      <c r="B70" s="15"/>
      <c r="C70" s="15"/>
      <c r="E70" s="23"/>
      <c r="F70" s="23"/>
      <c r="G70" s="23"/>
      <c r="H70" s="23"/>
      <c r="I70" s="23"/>
    </row>
    <row r="71" spans="1:9">
      <c r="A71" s="79" t="s">
        <v>45</v>
      </c>
      <c r="B71" s="79"/>
      <c r="C71" s="79"/>
      <c r="D71" s="79"/>
      <c r="E71" s="3"/>
      <c r="F71" s="3"/>
      <c r="G71" s="3"/>
      <c r="H71" s="3"/>
    </row>
    <row r="72" spans="1:9">
      <c r="A72" s="81" t="s">
        <v>46</v>
      </c>
      <c r="B72" s="81"/>
      <c r="C72" s="81"/>
      <c r="D72" s="81"/>
      <c r="E72" s="3"/>
      <c r="F72" s="3"/>
      <c r="G72" s="3"/>
      <c r="H72" s="3"/>
    </row>
    <row r="73" spans="1:9">
      <c r="A73" s="81" t="s">
        <v>47</v>
      </c>
      <c r="B73" s="81"/>
      <c r="C73" s="81"/>
      <c r="D73" s="4">
        <v>2025</v>
      </c>
      <c r="E73" s="4">
        <v>2024</v>
      </c>
      <c r="F73" s="3"/>
      <c r="G73" s="3"/>
      <c r="H73" s="3"/>
    </row>
    <row r="74" spans="1:9">
      <c r="A74" s="81" t="s">
        <v>48</v>
      </c>
      <c r="B74" s="81"/>
      <c r="C74" s="81"/>
      <c r="D74" s="5">
        <v>230000</v>
      </c>
      <c r="E74" s="5">
        <v>230000</v>
      </c>
      <c r="F74" s="3"/>
      <c r="G74" s="3"/>
      <c r="H74" s="3"/>
    </row>
    <row r="75" spans="1:9">
      <c r="A75" s="81" t="s">
        <v>39</v>
      </c>
      <c r="B75" s="81"/>
      <c r="C75" s="81"/>
      <c r="D75" s="6">
        <v>240000</v>
      </c>
      <c r="E75" s="6">
        <v>0</v>
      </c>
      <c r="F75" s="3"/>
      <c r="G75" s="3"/>
      <c r="H75" s="3"/>
    </row>
    <row r="76" spans="1:9">
      <c r="A76" s="79" t="s">
        <v>11</v>
      </c>
      <c r="B76" s="79"/>
      <c r="C76" s="79"/>
      <c r="D76" s="24">
        <f>+D74+D75</f>
        <v>470000</v>
      </c>
      <c r="E76" s="24">
        <f>+E74+E75</f>
        <v>230000</v>
      </c>
      <c r="F76" s="3"/>
      <c r="G76" s="3"/>
      <c r="H76" s="3"/>
    </row>
    <row r="77" spans="1:9">
      <c r="A77" s="81"/>
      <c r="B77" s="81"/>
      <c r="C77" s="81"/>
      <c r="D77" s="24"/>
      <c r="E77" s="24"/>
      <c r="F77" s="3"/>
      <c r="G77" s="3"/>
      <c r="H77" s="3"/>
    </row>
    <row r="78" spans="1:9">
      <c r="A78" s="81" t="s">
        <v>49</v>
      </c>
      <c r="B78" s="81"/>
      <c r="C78" s="81"/>
      <c r="D78" s="13">
        <v>34499.85</v>
      </c>
      <c r="E78" s="13">
        <v>0</v>
      </c>
      <c r="F78" s="25"/>
      <c r="G78" s="3"/>
      <c r="H78" s="3"/>
    </row>
    <row r="79" spans="1:9">
      <c r="A79" s="81" t="s">
        <v>50</v>
      </c>
      <c r="B79" s="81"/>
      <c r="C79" s="81"/>
      <c r="D79" s="6">
        <v>22999.9</v>
      </c>
      <c r="E79" s="6">
        <v>0</v>
      </c>
      <c r="F79" s="3"/>
      <c r="G79" s="3"/>
      <c r="H79" s="3"/>
    </row>
    <row r="80" spans="1:9" ht="16.5" thickBot="1">
      <c r="A80" s="79" t="s">
        <v>51</v>
      </c>
      <c r="B80" s="79"/>
      <c r="C80" s="79"/>
      <c r="D80" s="7">
        <f>+D76-D78-D79</f>
        <v>412500.25</v>
      </c>
      <c r="E80" s="7">
        <f>+E76-E78-E79</f>
        <v>230000</v>
      </c>
      <c r="F80" s="3"/>
      <c r="G80" s="3"/>
      <c r="H80" s="3"/>
    </row>
    <row r="81" spans="1:8" ht="16.5" thickTop="1">
      <c r="A81" s="8"/>
      <c r="B81" s="8"/>
      <c r="C81" s="8"/>
      <c r="D81" s="9"/>
      <c r="E81" s="3"/>
      <c r="F81" s="3"/>
      <c r="G81" s="3"/>
      <c r="H81" s="3"/>
    </row>
    <row r="82" spans="1:8">
      <c r="A82" s="79" t="s">
        <v>52</v>
      </c>
      <c r="B82" s="79"/>
      <c r="C82" s="79"/>
      <c r="D82" s="79"/>
      <c r="E82" s="3"/>
      <c r="F82" s="3"/>
      <c r="G82" s="3"/>
      <c r="H82" s="3"/>
    </row>
    <row r="83" spans="1:8" ht="15.75" customHeight="1">
      <c r="A83" s="81" t="s">
        <v>53</v>
      </c>
      <c r="B83" s="81"/>
      <c r="C83" s="81"/>
      <c r="D83" s="81"/>
      <c r="E83" s="81"/>
      <c r="F83" s="3"/>
      <c r="G83" s="3"/>
      <c r="H83" s="3"/>
    </row>
    <row r="84" spans="1:8">
      <c r="A84" s="81" t="s">
        <v>15</v>
      </c>
      <c r="B84" s="81"/>
      <c r="C84" s="81"/>
      <c r="D84" s="4">
        <v>2025</v>
      </c>
      <c r="E84" s="4">
        <v>2024</v>
      </c>
      <c r="F84" s="3"/>
      <c r="G84" s="3"/>
      <c r="H84" s="3"/>
    </row>
    <row r="85" spans="1:8">
      <c r="A85" s="81" t="s">
        <v>54</v>
      </c>
      <c r="B85" s="81"/>
      <c r="C85" s="81"/>
      <c r="D85" s="6">
        <v>166726.56</v>
      </c>
      <c r="E85" s="6">
        <v>68385.67</v>
      </c>
      <c r="F85" s="3"/>
      <c r="G85" s="3"/>
      <c r="H85" s="3"/>
    </row>
    <row r="86" spans="1:8" ht="16.5" thickBot="1">
      <c r="A86" s="79" t="s">
        <v>11</v>
      </c>
      <c r="B86" s="79"/>
      <c r="C86" s="79"/>
      <c r="D86" s="7">
        <f>+D85</f>
        <v>166726.56</v>
      </c>
      <c r="E86" s="7">
        <f>+E85</f>
        <v>68385.67</v>
      </c>
      <c r="F86" s="3"/>
      <c r="G86" s="3"/>
      <c r="H86" s="3"/>
    </row>
    <row r="87" spans="1:8" ht="16.5" thickTop="1">
      <c r="A87" s="8"/>
      <c r="B87" s="8"/>
      <c r="C87" s="8"/>
      <c r="D87" s="9"/>
      <c r="E87" s="3"/>
      <c r="F87" s="3"/>
      <c r="G87" s="3"/>
      <c r="H87" s="3"/>
    </row>
    <row r="88" spans="1:8">
      <c r="A88" s="79" t="s">
        <v>55</v>
      </c>
      <c r="B88" s="79"/>
      <c r="C88" s="79"/>
      <c r="D88" s="79"/>
      <c r="E88" s="3"/>
      <c r="F88" s="3"/>
      <c r="G88" s="3"/>
      <c r="H88" s="3"/>
    </row>
    <row r="89" spans="1:8">
      <c r="A89" s="81" t="s">
        <v>56</v>
      </c>
      <c r="B89" s="81"/>
      <c r="C89" s="81"/>
      <c r="D89" s="81"/>
      <c r="E89" s="3"/>
      <c r="F89" s="3"/>
      <c r="G89" s="3"/>
      <c r="H89" s="3"/>
    </row>
    <row r="90" spans="1:8">
      <c r="A90" s="81" t="s">
        <v>15</v>
      </c>
      <c r="B90" s="81"/>
      <c r="C90" s="81"/>
      <c r="D90" s="4">
        <v>2025</v>
      </c>
      <c r="E90" s="4">
        <v>2024</v>
      </c>
      <c r="F90" s="3"/>
      <c r="G90" s="3"/>
      <c r="H90" s="3"/>
    </row>
    <row r="91" spans="1:8">
      <c r="A91" s="81" t="s">
        <v>57</v>
      </c>
      <c r="B91" s="81"/>
      <c r="C91" s="81"/>
      <c r="D91" s="6">
        <v>2611549</v>
      </c>
      <c r="E91" s="6">
        <v>2641212.64</v>
      </c>
      <c r="F91" s="3"/>
      <c r="G91" s="3"/>
      <c r="H91" s="3"/>
    </row>
    <row r="92" spans="1:8" ht="16.5" thickBot="1">
      <c r="A92" s="79" t="s">
        <v>11</v>
      </c>
      <c r="B92" s="79"/>
      <c r="C92" s="79"/>
      <c r="D92" s="26">
        <f>+D91</f>
        <v>2611549</v>
      </c>
      <c r="E92" s="26">
        <f>+E91</f>
        <v>2641212.64</v>
      </c>
      <c r="F92" s="3"/>
      <c r="G92" s="3"/>
      <c r="H92" s="3"/>
    </row>
    <row r="93" spans="1:8" ht="16.5" thickTop="1">
      <c r="A93" s="8"/>
      <c r="B93" s="8"/>
      <c r="C93" s="8"/>
      <c r="D93" s="9"/>
      <c r="E93" s="3"/>
      <c r="F93" s="3"/>
      <c r="G93" s="3"/>
      <c r="H93" s="3"/>
    </row>
    <row r="94" spans="1:8">
      <c r="A94" s="79" t="s">
        <v>58</v>
      </c>
      <c r="B94" s="79"/>
      <c r="C94" s="79"/>
      <c r="D94" s="79"/>
      <c r="E94" s="27"/>
      <c r="F94" s="3"/>
      <c r="G94" s="3"/>
      <c r="H94" s="3"/>
    </row>
    <row r="95" spans="1:8">
      <c r="A95" s="81" t="s">
        <v>59</v>
      </c>
      <c r="B95" s="81"/>
      <c r="C95" s="81"/>
      <c r="D95" s="81"/>
      <c r="E95" s="3"/>
      <c r="F95" s="3"/>
      <c r="G95" s="3"/>
    </row>
    <row r="96" spans="1:8">
      <c r="A96" s="81" t="s">
        <v>60</v>
      </c>
      <c r="B96" s="81"/>
      <c r="C96" s="81"/>
      <c r="D96" s="28">
        <v>2025</v>
      </c>
      <c r="E96" s="51">
        <v>2024</v>
      </c>
      <c r="F96" s="3"/>
      <c r="G96" s="3"/>
    </row>
    <row r="97" spans="1:9">
      <c r="A97" s="81" t="s">
        <v>61</v>
      </c>
      <c r="B97" s="81"/>
      <c r="C97" s="81"/>
      <c r="D97" s="29">
        <v>230588934.53</v>
      </c>
      <c r="E97" s="29">
        <v>186819454.05000001</v>
      </c>
      <c r="F97" s="3"/>
      <c r="G97" s="3"/>
    </row>
    <row r="98" spans="1:9">
      <c r="A98" s="81" t="s">
        <v>62</v>
      </c>
      <c r="B98" s="81"/>
      <c r="C98" s="81"/>
      <c r="D98" s="30">
        <v>15793942.880000001</v>
      </c>
      <c r="E98" s="30">
        <v>0</v>
      </c>
      <c r="F98" s="3"/>
      <c r="G98" s="3"/>
    </row>
    <row r="99" spans="1:9">
      <c r="A99" s="81" t="s">
        <v>63</v>
      </c>
      <c r="B99" s="81"/>
      <c r="C99" s="81"/>
      <c r="D99" s="31">
        <v>614821.98</v>
      </c>
      <c r="E99" s="31">
        <v>29774029.010000002</v>
      </c>
      <c r="F99" s="3"/>
      <c r="G99" s="3"/>
    </row>
    <row r="100" spans="1:9" ht="16.5" thickBot="1">
      <c r="A100" s="79" t="s">
        <v>11</v>
      </c>
      <c r="B100" s="79"/>
      <c r="C100" s="79"/>
      <c r="D100" s="32">
        <f>+D97+D98+D99</f>
        <v>246997699.38999999</v>
      </c>
      <c r="E100" s="32">
        <f>+E97+E98+E99</f>
        <v>216593483.06</v>
      </c>
      <c r="F100" s="3"/>
      <c r="G100" s="3"/>
    </row>
    <row r="101" spans="1:9" ht="16.5" thickTop="1">
      <c r="A101" s="8"/>
      <c r="B101" s="8"/>
      <c r="C101" s="8"/>
      <c r="D101" s="9"/>
      <c r="E101" s="3"/>
      <c r="F101" s="3"/>
      <c r="G101" s="3"/>
      <c r="H101" s="3"/>
    </row>
    <row r="102" spans="1:9">
      <c r="A102" s="75" t="s">
        <v>64</v>
      </c>
      <c r="B102" s="75"/>
      <c r="C102" s="75"/>
      <c r="D102" s="75"/>
      <c r="E102" s="75"/>
      <c r="F102" s="3"/>
      <c r="G102" s="3"/>
      <c r="H102" s="3"/>
      <c r="I102" s="3"/>
    </row>
    <row r="103" spans="1:9">
      <c r="A103" s="79" t="s">
        <v>65</v>
      </c>
      <c r="B103" s="79"/>
      <c r="C103" s="79"/>
      <c r="D103" s="79"/>
      <c r="E103" s="3"/>
      <c r="F103" s="3"/>
      <c r="G103" s="3"/>
      <c r="H103" s="3"/>
      <c r="I103" s="3"/>
    </row>
    <row r="104" spans="1:9">
      <c r="A104" s="79" t="s">
        <v>66</v>
      </c>
      <c r="B104" s="79"/>
      <c r="C104" s="79"/>
      <c r="D104" s="79"/>
      <c r="E104" s="33"/>
      <c r="F104" s="3"/>
      <c r="G104" s="3"/>
      <c r="H104" s="3"/>
      <c r="I104" s="3"/>
    </row>
    <row r="105" spans="1:9">
      <c r="A105" s="81" t="s">
        <v>67</v>
      </c>
      <c r="B105" s="81"/>
      <c r="C105" s="81"/>
      <c r="D105" s="81"/>
      <c r="E105" s="34"/>
      <c r="F105" s="3"/>
      <c r="G105" s="3"/>
      <c r="H105" s="3"/>
      <c r="I105" s="3"/>
    </row>
    <row r="106" spans="1:9">
      <c r="A106" s="81" t="s">
        <v>15</v>
      </c>
      <c r="B106" s="81"/>
      <c r="C106" s="81"/>
      <c r="D106" s="4">
        <v>2025</v>
      </c>
      <c r="E106" s="4">
        <v>2024</v>
      </c>
      <c r="F106" s="3"/>
      <c r="G106" s="3"/>
      <c r="H106" s="3"/>
    </row>
    <row r="107" spans="1:9" ht="15.75" customHeight="1">
      <c r="A107" s="81" t="s">
        <v>68</v>
      </c>
      <c r="B107" s="81"/>
      <c r="C107" s="81"/>
      <c r="D107" s="6">
        <v>104417909.12</v>
      </c>
      <c r="E107" s="6">
        <v>173443685.99000001</v>
      </c>
      <c r="F107" s="3"/>
      <c r="G107" s="3"/>
      <c r="H107" s="3"/>
    </row>
    <row r="108" spans="1:9" ht="16.5" thickBot="1">
      <c r="A108" s="79" t="s">
        <v>11</v>
      </c>
      <c r="B108" s="79"/>
      <c r="C108" s="79"/>
      <c r="D108" s="7">
        <f>+D107</f>
        <v>104417909.12</v>
      </c>
      <c r="E108" s="7">
        <f>+E107</f>
        <v>173443685.99000001</v>
      </c>
      <c r="F108" s="3"/>
      <c r="G108" s="3"/>
      <c r="H108" s="3"/>
    </row>
    <row r="109" spans="1:9" ht="16.5" thickTop="1">
      <c r="A109" s="11"/>
      <c r="B109" s="8"/>
      <c r="C109" s="8"/>
      <c r="D109" s="12"/>
      <c r="E109" s="3"/>
      <c r="F109" s="3"/>
      <c r="G109" s="3"/>
      <c r="H109" s="3"/>
    </row>
    <row r="110" spans="1:9" ht="15" customHeight="1">
      <c r="A110" s="75" t="s">
        <v>69</v>
      </c>
      <c r="B110" s="75"/>
      <c r="C110" s="75"/>
      <c r="D110" s="75"/>
      <c r="E110" s="75"/>
      <c r="F110" s="3"/>
      <c r="G110" s="3"/>
      <c r="H110" s="3"/>
    </row>
    <row r="111" spans="1:9" ht="15" customHeight="1">
      <c r="A111" s="75"/>
      <c r="B111" s="75"/>
      <c r="C111" s="75"/>
      <c r="D111" s="75"/>
      <c r="E111" s="75"/>
      <c r="F111" s="3"/>
      <c r="G111" s="3"/>
      <c r="H111" s="3"/>
    </row>
    <row r="112" spans="1:9" ht="15" customHeight="1">
      <c r="A112" s="75"/>
      <c r="B112" s="75"/>
      <c r="C112" s="75"/>
      <c r="D112" s="75"/>
      <c r="E112" s="75"/>
      <c r="F112" s="3"/>
      <c r="G112" s="3"/>
      <c r="H112" s="3"/>
    </row>
    <row r="113" spans="1:8" ht="12.75" customHeight="1">
      <c r="A113" s="8"/>
      <c r="B113" s="8"/>
      <c r="C113" s="8"/>
      <c r="D113" s="35"/>
      <c r="E113" s="3"/>
      <c r="F113" s="3"/>
      <c r="G113" s="3"/>
      <c r="H113" s="3"/>
    </row>
    <row r="114" spans="1:8">
      <c r="A114" s="79" t="s">
        <v>70</v>
      </c>
      <c r="B114" s="79"/>
      <c r="C114" s="79"/>
      <c r="D114" s="79"/>
      <c r="E114" s="3"/>
      <c r="F114" s="3"/>
      <c r="G114" s="3"/>
      <c r="H114" s="3"/>
    </row>
    <row r="115" spans="1:8">
      <c r="A115" s="81" t="s">
        <v>71</v>
      </c>
      <c r="B115" s="81"/>
      <c r="C115" s="81"/>
      <c r="D115" s="81"/>
      <c r="E115" s="3"/>
      <c r="F115" s="3"/>
      <c r="G115" s="3"/>
      <c r="H115" s="3"/>
    </row>
    <row r="116" spans="1:8">
      <c r="A116" s="79" t="s">
        <v>60</v>
      </c>
      <c r="B116" s="79"/>
      <c r="C116" s="79"/>
      <c r="D116" s="4">
        <v>2025</v>
      </c>
      <c r="E116" s="4">
        <v>2024</v>
      </c>
      <c r="F116" s="3"/>
      <c r="G116" s="3"/>
      <c r="H116" s="3"/>
    </row>
    <row r="117" spans="1:8">
      <c r="A117" s="86" t="s">
        <v>19</v>
      </c>
      <c r="B117" s="86"/>
      <c r="C117" s="86"/>
      <c r="D117" s="37">
        <v>82371.289999999994</v>
      </c>
      <c r="E117" s="37">
        <v>42350.38</v>
      </c>
      <c r="F117" s="3"/>
      <c r="G117" s="3"/>
      <c r="H117" s="3"/>
    </row>
    <row r="118" spans="1:8">
      <c r="A118" s="86" t="s">
        <v>72</v>
      </c>
      <c r="B118" s="86"/>
      <c r="C118" s="86"/>
      <c r="D118" s="37">
        <v>31228.44</v>
      </c>
      <c r="E118" s="37">
        <v>25849.25</v>
      </c>
      <c r="F118" s="3"/>
      <c r="G118" s="3"/>
      <c r="H118" s="3"/>
    </row>
    <row r="119" spans="1:8">
      <c r="A119" s="86" t="s">
        <v>73</v>
      </c>
      <c r="B119" s="86"/>
      <c r="C119" s="86"/>
      <c r="D119" s="37">
        <v>452286.06</v>
      </c>
      <c r="E119" s="37">
        <v>351227.2</v>
      </c>
      <c r="F119" s="3"/>
      <c r="G119" s="3"/>
      <c r="H119" s="3"/>
    </row>
    <row r="120" spans="1:8">
      <c r="A120" s="86" t="s">
        <v>27</v>
      </c>
      <c r="B120" s="86"/>
      <c r="C120" s="86"/>
      <c r="D120" s="37">
        <v>69475.22</v>
      </c>
      <c r="E120" s="37">
        <v>106026.4</v>
      </c>
      <c r="F120" s="3"/>
      <c r="G120" s="3"/>
      <c r="H120" s="3"/>
    </row>
    <row r="121" spans="1:8">
      <c r="A121" s="86" t="s">
        <v>74</v>
      </c>
      <c r="B121" s="86"/>
      <c r="C121" s="86"/>
      <c r="D121" s="37">
        <v>151038.22</v>
      </c>
      <c r="E121" s="37">
        <v>1152981.77</v>
      </c>
      <c r="F121" s="3"/>
      <c r="G121" s="3"/>
      <c r="H121" s="3"/>
    </row>
    <row r="122" spans="1:8">
      <c r="A122" s="86" t="s">
        <v>75</v>
      </c>
      <c r="B122" s="86"/>
      <c r="C122" s="86"/>
      <c r="D122" s="37">
        <v>628798.69999999995</v>
      </c>
      <c r="E122" s="37">
        <v>0</v>
      </c>
      <c r="F122" s="3"/>
      <c r="G122" s="3"/>
      <c r="H122" s="3"/>
    </row>
    <row r="123" spans="1:8">
      <c r="A123" s="86" t="s">
        <v>76</v>
      </c>
      <c r="B123" s="86"/>
      <c r="C123" s="86"/>
      <c r="D123" s="37">
        <v>31902</v>
      </c>
      <c r="E123" s="37">
        <v>26980</v>
      </c>
      <c r="F123" s="3"/>
      <c r="G123" s="3"/>
      <c r="H123" s="3"/>
    </row>
    <row r="124" spans="1:8">
      <c r="A124" s="86" t="s">
        <v>77</v>
      </c>
      <c r="B124" s="86"/>
      <c r="C124" s="86"/>
      <c r="D124" s="37">
        <v>128122.18</v>
      </c>
      <c r="E124" s="37">
        <v>126702.72</v>
      </c>
      <c r="F124" s="3"/>
      <c r="G124" s="3"/>
      <c r="H124" s="3"/>
    </row>
    <row r="125" spans="1:8">
      <c r="A125" s="86" t="s">
        <v>78</v>
      </c>
      <c r="B125" s="86"/>
      <c r="C125" s="86"/>
      <c r="D125" s="38">
        <v>535841.69999999995</v>
      </c>
      <c r="E125" s="38">
        <v>918974.02</v>
      </c>
      <c r="F125" s="3"/>
      <c r="G125" s="3"/>
      <c r="H125" s="3"/>
    </row>
    <row r="126" spans="1:8">
      <c r="A126" s="86" t="s">
        <v>79</v>
      </c>
      <c r="B126" s="86"/>
      <c r="C126" s="86"/>
      <c r="D126" s="37">
        <v>6039375.25</v>
      </c>
      <c r="E126" s="37">
        <v>16035305.16</v>
      </c>
      <c r="F126" s="3"/>
      <c r="G126" s="3"/>
      <c r="H126" s="3"/>
    </row>
    <row r="127" spans="1:8">
      <c r="A127" s="86" t="s">
        <v>80</v>
      </c>
      <c r="B127" s="86"/>
      <c r="C127" s="86"/>
      <c r="D127" s="37">
        <v>26597949.239999998</v>
      </c>
      <c r="E127" s="37">
        <v>14888880.119999999</v>
      </c>
      <c r="F127" s="10"/>
      <c r="G127" s="3"/>
      <c r="H127" s="3"/>
    </row>
    <row r="128" spans="1:8">
      <c r="A128" s="86" t="s">
        <v>81</v>
      </c>
      <c r="B128" s="86"/>
      <c r="C128" s="86"/>
      <c r="D128" s="38">
        <v>28655.45</v>
      </c>
      <c r="E128" s="38">
        <v>73525.27</v>
      </c>
      <c r="F128" s="10"/>
      <c r="G128" s="10"/>
      <c r="H128" s="3"/>
    </row>
    <row r="129" spans="1:8">
      <c r="A129" s="86" t="s">
        <v>20</v>
      </c>
      <c r="B129" s="86"/>
      <c r="C129" s="86"/>
      <c r="D129" s="38">
        <v>56721.35</v>
      </c>
      <c r="E129" s="38">
        <v>0</v>
      </c>
      <c r="F129" s="10"/>
      <c r="G129" s="10"/>
      <c r="H129" s="3"/>
    </row>
    <row r="130" spans="1:8">
      <c r="A130" s="36" t="s">
        <v>166</v>
      </c>
      <c r="B130" s="36"/>
      <c r="C130" s="36"/>
      <c r="D130" s="38">
        <v>170000</v>
      </c>
      <c r="E130" s="38">
        <v>290000</v>
      </c>
      <c r="F130" s="10"/>
      <c r="G130" s="10"/>
      <c r="H130" s="3"/>
    </row>
    <row r="131" spans="1:8" s="40" customFormat="1">
      <c r="A131" s="86" t="s">
        <v>82</v>
      </c>
      <c r="B131" s="86"/>
      <c r="C131" s="86"/>
      <c r="D131" s="37">
        <v>1018681.47</v>
      </c>
      <c r="E131" s="37">
        <v>849274.36</v>
      </c>
      <c r="F131" s="5"/>
      <c r="G131" s="33"/>
      <c r="H131" s="33"/>
    </row>
    <row r="132" spans="1:8" s="40" customFormat="1">
      <c r="A132" s="86" t="s">
        <v>83</v>
      </c>
      <c r="B132" s="86"/>
      <c r="C132" s="86"/>
      <c r="D132" s="37">
        <v>6251020.0099999998</v>
      </c>
      <c r="E132" s="37">
        <v>11747133.74</v>
      </c>
      <c r="F132" s="5"/>
      <c r="G132" s="33"/>
      <c r="H132" s="33"/>
    </row>
    <row r="133" spans="1:8" s="40" customFormat="1">
      <c r="A133" s="86" t="s">
        <v>172</v>
      </c>
      <c r="B133" s="86"/>
      <c r="C133" s="86"/>
      <c r="D133" s="37">
        <v>155377</v>
      </c>
      <c r="E133" s="37"/>
      <c r="F133" s="5"/>
      <c r="G133" s="33"/>
      <c r="H133" s="33"/>
    </row>
    <row r="134" spans="1:8" s="40" customFormat="1" ht="16.5" thickBot="1">
      <c r="A134" s="79" t="s">
        <v>11</v>
      </c>
      <c r="B134" s="79"/>
      <c r="C134" s="79"/>
      <c r="D134" s="41">
        <f>SUM(D117:D133)</f>
        <v>42428843.579999998</v>
      </c>
      <c r="E134" s="41">
        <f>SUM(E117:E132)</f>
        <v>46635210.390000001</v>
      </c>
      <c r="F134" s="39"/>
      <c r="G134" s="72"/>
      <c r="H134" s="33"/>
    </row>
    <row r="135" spans="1:8" ht="16.5" thickTop="1">
      <c r="A135" s="8" t="s">
        <v>84</v>
      </c>
      <c r="B135" s="8"/>
      <c r="C135" s="8"/>
      <c r="D135" s="42"/>
      <c r="E135" s="3"/>
      <c r="F135" s="3"/>
      <c r="G135" s="10"/>
      <c r="H135" s="3"/>
    </row>
    <row r="136" spans="1:8">
      <c r="A136" s="75" t="s">
        <v>85</v>
      </c>
      <c r="B136" s="75"/>
      <c r="C136" s="75"/>
      <c r="D136" s="75"/>
      <c r="E136" s="75"/>
      <c r="F136" s="3"/>
      <c r="G136" s="3"/>
      <c r="H136" s="3"/>
    </row>
    <row r="137" spans="1:8">
      <c r="A137" s="84" t="s">
        <v>86</v>
      </c>
      <c r="B137" s="84"/>
      <c r="C137" s="84"/>
      <c r="D137" s="84"/>
      <c r="E137" s="3"/>
      <c r="F137" s="3"/>
      <c r="G137" s="3"/>
      <c r="H137" s="3"/>
    </row>
    <row r="138" spans="1:8">
      <c r="A138" s="85" t="s">
        <v>87</v>
      </c>
      <c r="B138" s="85"/>
      <c r="C138" s="85"/>
      <c r="D138" s="85"/>
      <c r="E138" s="3"/>
      <c r="F138" s="3"/>
      <c r="G138" s="3"/>
      <c r="H138" s="3"/>
    </row>
    <row r="139" spans="1:8">
      <c r="A139" s="79" t="s">
        <v>88</v>
      </c>
      <c r="B139" s="79"/>
      <c r="C139" s="79"/>
      <c r="D139" s="4">
        <v>2025</v>
      </c>
      <c r="E139" s="4">
        <v>2024</v>
      </c>
      <c r="F139" s="3"/>
      <c r="G139" s="3"/>
      <c r="H139" s="3"/>
    </row>
    <row r="140" spans="1:8">
      <c r="A140" s="81" t="s">
        <v>89</v>
      </c>
      <c r="B140" s="81"/>
      <c r="C140" s="81"/>
      <c r="D140" s="5">
        <v>17447668.399999999</v>
      </c>
      <c r="E140" s="5">
        <v>29230913.469999999</v>
      </c>
      <c r="F140" s="3"/>
      <c r="G140" s="3"/>
      <c r="H140" s="3"/>
    </row>
    <row r="141" spans="1:8">
      <c r="A141" s="81" t="s">
        <v>90</v>
      </c>
      <c r="B141" s="81"/>
      <c r="C141" s="81"/>
      <c r="D141" s="5">
        <v>16977268.399999999</v>
      </c>
      <c r="E141" s="5">
        <v>28780544.48</v>
      </c>
      <c r="F141" s="10"/>
      <c r="G141" s="3"/>
      <c r="H141" s="3"/>
    </row>
    <row r="142" spans="1:8">
      <c r="A142" s="81" t="s">
        <v>91</v>
      </c>
      <c r="B142" s="81"/>
      <c r="C142" s="81"/>
      <c r="D142" s="5">
        <v>17471293.079999998</v>
      </c>
      <c r="E142" s="5">
        <v>28812169.48</v>
      </c>
      <c r="F142" s="43"/>
      <c r="G142" s="3"/>
      <c r="H142" s="3"/>
    </row>
    <row r="143" spans="1:8">
      <c r="A143" s="81" t="s">
        <v>92</v>
      </c>
      <c r="B143" s="81"/>
      <c r="C143" s="81"/>
      <c r="D143" s="5">
        <v>17447193.079999998</v>
      </c>
      <c r="E143" s="5">
        <v>28981687.91</v>
      </c>
      <c r="F143" s="10"/>
      <c r="G143" s="3"/>
      <c r="H143" s="3"/>
    </row>
    <row r="144" spans="1:8">
      <c r="A144" s="81" t="s">
        <v>93</v>
      </c>
      <c r="B144" s="81"/>
      <c r="C144" s="81"/>
      <c r="D144" s="5">
        <v>17522243.079999998</v>
      </c>
      <c r="E144" s="5">
        <v>28718281.550000001</v>
      </c>
      <c r="F144" s="3"/>
      <c r="G144" s="3"/>
      <c r="H144" s="3"/>
    </row>
    <row r="145" spans="1:9">
      <c r="A145" s="81" t="s">
        <v>94</v>
      </c>
      <c r="B145" s="81"/>
      <c r="C145" s="81"/>
      <c r="D145" s="5">
        <v>17552243.079999998</v>
      </c>
      <c r="E145" s="5">
        <v>28920089.100000001</v>
      </c>
      <c r="F145" s="3"/>
      <c r="G145" s="3"/>
      <c r="H145" s="3"/>
    </row>
    <row r="146" spans="1:9">
      <c r="A146" s="81" t="s">
        <v>95</v>
      </c>
      <c r="B146" s="81"/>
      <c r="C146" s="81"/>
      <c r="D146" s="5">
        <v>3346866.22</v>
      </c>
      <c r="E146" s="5">
        <v>5026112.7699999996</v>
      </c>
      <c r="F146" s="43"/>
      <c r="G146" s="3"/>
      <c r="H146" s="3"/>
    </row>
    <row r="147" spans="1:9">
      <c r="A147" s="81" t="s">
        <v>96</v>
      </c>
      <c r="B147" s="81"/>
      <c r="C147" s="81"/>
      <c r="D147" s="6">
        <v>3144974.78</v>
      </c>
      <c r="E147" s="6">
        <v>3460527.16</v>
      </c>
      <c r="F147" s="43"/>
      <c r="G147" s="3"/>
      <c r="H147" s="3"/>
    </row>
    <row r="148" spans="1:9" ht="16.5" thickBot="1">
      <c r="A148" s="18" t="s">
        <v>11</v>
      </c>
      <c r="D148" s="26">
        <f>SUM(D140:D147)</f>
        <v>110909750.11999999</v>
      </c>
      <c r="E148" s="26">
        <f>SUM(E140:E147)</f>
        <v>181930325.92000002</v>
      </c>
      <c r="F148" s="43"/>
      <c r="G148" s="3"/>
      <c r="H148" s="3"/>
    </row>
    <row r="149" spans="1:9" ht="16.5" thickTop="1">
      <c r="A149" s="18"/>
      <c r="D149" s="44"/>
      <c r="E149" s="3"/>
      <c r="F149" s="43"/>
      <c r="G149" s="3"/>
      <c r="H149" s="3"/>
    </row>
    <row r="150" spans="1:9" ht="15" customHeight="1">
      <c r="A150" s="83" t="s">
        <v>173</v>
      </c>
      <c r="B150" s="83"/>
      <c r="C150" s="83"/>
      <c r="D150" s="83"/>
      <c r="E150" s="83"/>
      <c r="F150" s="46"/>
      <c r="G150" s="45"/>
      <c r="H150" s="45"/>
      <c r="I150" s="45"/>
    </row>
    <row r="151" spans="1:9" ht="15">
      <c r="A151" s="83"/>
      <c r="B151" s="83"/>
      <c r="C151" s="83"/>
      <c r="D151" s="83"/>
      <c r="E151" s="83"/>
      <c r="F151" s="43"/>
      <c r="G151" s="3"/>
      <c r="H151" s="3"/>
      <c r="I151" s="3"/>
    </row>
    <row r="152" spans="1:9">
      <c r="A152" s="8"/>
      <c r="B152" s="8"/>
      <c r="C152" s="8"/>
      <c r="D152" s="9"/>
      <c r="E152" s="3"/>
      <c r="F152" s="43"/>
      <c r="G152" s="3"/>
      <c r="H152" s="3"/>
      <c r="I152" s="3"/>
    </row>
    <row r="153" spans="1:9">
      <c r="A153" s="79" t="s">
        <v>97</v>
      </c>
      <c r="B153" s="79"/>
      <c r="C153" s="79"/>
      <c r="D153" s="79"/>
      <c r="E153" s="3"/>
      <c r="F153" s="3"/>
      <c r="G153" s="3"/>
      <c r="H153" s="3"/>
      <c r="I153" s="3"/>
    </row>
    <row r="154" spans="1:9">
      <c r="A154" s="81" t="s">
        <v>98</v>
      </c>
      <c r="B154" s="81"/>
      <c r="C154" s="81"/>
      <c r="D154" s="81"/>
      <c r="E154" s="3"/>
      <c r="F154" s="3"/>
      <c r="G154" s="3"/>
      <c r="H154" s="3"/>
      <c r="I154" s="3"/>
    </row>
    <row r="155" spans="1:9">
      <c r="A155" s="47" t="s">
        <v>15</v>
      </c>
      <c r="B155" s="48"/>
      <c r="C155" s="48"/>
      <c r="D155" s="4">
        <v>2025</v>
      </c>
      <c r="E155" s="4">
        <v>2024</v>
      </c>
      <c r="F155" s="3"/>
      <c r="G155" s="3"/>
      <c r="H155" s="3"/>
    </row>
    <row r="156" spans="1:9">
      <c r="A156" s="76" t="s">
        <v>99</v>
      </c>
      <c r="B156" s="76"/>
      <c r="C156" s="76"/>
      <c r="D156" s="49">
        <v>339298.01</v>
      </c>
      <c r="E156" s="49">
        <v>749.3</v>
      </c>
      <c r="F156" s="3"/>
      <c r="G156" s="3"/>
      <c r="H156" s="3"/>
    </row>
    <row r="157" spans="1:9">
      <c r="A157" s="76" t="s">
        <v>100</v>
      </c>
      <c r="B157" s="76"/>
      <c r="C157" s="76"/>
      <c r="D157" s="49">
        <v>2550</v>
      </c>
      <c r="E157" s="49">
        <v>0</v>
      </c>
      <c r="F157" s="50"/>
      <c r="G157" s="3"/>
      <c r="H157" s="3"/>
    </row>
    <row r="158" spans="1:9">
      <c r="A158" s="76" t="s">
        <v>101</v>
      </c>
      <c r="B158" s="76"/>
      <c r="C158" s="76"/>
      <c r="D158" s="49">
        <v>3055888.73</v>
      </c>
      <c r="E158" s="49">
        <v>340162.58</v>
      </c>
      <c r="F158" s="3"/>
      <c r="G158" s="3"/>
      <c r="H158" s="3"/>
    </row>
    <row r="159" spans="1:9">
      <c r="A159" s="76" t="s">
        <v>102</v>
      </c>
      <c r="B159" s="76"/>
      <c r="C159" s="76"/>
      <c r="D159" s="49">
        <v>446539.96</v>
      </c>
      <c r="E159" s="49">
        <v>0</v>
      </c>
      <c r="F159" s="3"/>
      <c r="G159" s="3"/>
      <c r="H159" s="3"/>
    </row>
    <row r="160" spans="1:9">
      <c r="A160" s="76" t="s">
        <v>103</v>
      </c>
      <c r="B160" s="76"/>
      <c r="C160" s="76"/>
      <c r="D160" s="49">
        <v>840000</v>
      </c>
      <c r="E160" s="49">
        <v>720000</v>
      </c>
      <c r="F160" s="3"/>
      <c r="G160" s="3"/>
      <c r="H160" s="3"/>
    </row>
    <row r="161" spans="1:8">
      <c r="A161" s="76" t="s">
        <v>104</v>
      </c>
      <c r="B161" s="76"/>
      <c r="C161" s="76"/>
      <c r="D161" s="49">
        <v>31125.79</v>
      </c>
      <c r="E161" s="49">
        <v>4130</v>
      </c>
      <c r="F161" s="3"/>
      <c r="G161" s="3"/>
      <c r="H161" s="3"/>
    </row>
    <row r="162" spans="1:8">
      <c r="A162" s="76" t="s">
        <v>167</v>
      </c>
      <c r="B162" s="76"/>
      <c r="C162" s="76"/>
      <c r="D162" s="49">
        <v>0</v>
      </c>
      <c r="E162" s="49">
        <v>4602</v>
      </c>
      <c r="F162" s="3"/>
      <c r="G162" s="3"/>
      <c r="H162" s="3"/>
    </row>
    <row r="163" spans="1:8">
      <c r="A163" s="76" t="s">
        <v>105</v>
      </c>
      <c r="B163" s="76"/>
      <c r="C163" s="76"/>
      <c r="D163" s="49">
        <v>3241050.86</v>
      </c>
      <c r="E163" s="49">
        <v>121719.1</v>
      </c>
      <c r="F163" s="10"/>
      <c r="G163" s="3"/>
      <c r="H163" s="3"/>
    </row>
    <row r="164" spans="1:8">
      <c r="A164" s="76" t="s">
        <v>106</v>
      </c>
      <c r="B164" s="76"/>
      <c r="C164" s="76"/>
      <c r="D164" s="49">
        <v>5232.05</v>
      </c>
      <c r="E164" s="49">
        <v>0</v>
      </c>
      <c r="F164" s="3"/>
      <c r="G164" s="3"/>
      <c r="H164" s="3"/>
    </row>
    <row r="165" spans="1:8">
      <c r="A165" s="76" t="s">
        <v>107</v>
      </c>
      <c r="B165" s="76"/>
      <c r="C165" s="76"/>
      <c r="D165" s="49">
        <v>10800</v>
      </c>
      <c r="E165" s="49">
        <v>0</v>
      </c>
      <c r="F165" s="3"/>
      <c r="G165" s="3"/>
      <c r="H165" s="3"/>
    </row>
    <row r="166" spans="1:8">
      <c r="A166" s="76" t="s">
        <v>168</v>
      </c>
      <c r="B166" s="76"/>
      <c r="C166" s="76"/>
      <c r="D166" s="49">
        <v>0</v>
      </c>
      <c r="E166" s="49">
        <v>188800</v>
      </c>
      <c r="F166" s="3"/>
      <c r="G166" s="3"/>
      <c r="H166" s="3"/>
    </row>
    <row r="167" spans="1:8">
      <c r="A167" s="76" t="s">
        <v>108</v>
      </c>
      <c r="B167" s="76"/>
      <c r="C167" s="76"/>
      <c r="D167" s="49">
        <v>5294046.16</v>
      </c>
      <c r="E167" s="49">
        <v>0</v>
      </c>
      <c r="F167" s="3"/>
      <c r="G167" s="3"/>
      <c r="H167" s="3"/>
    </row>
    <row r="168" spans="1:8">
      <c r="A168" s="76" t="s">
        <v>109</v>
      </c>
      <c r="B168" s="76"/>
      <c r="C168" s="76"/>
      <c r="D168" s="49">
        <v>434240</v>
      </c>
      <c r="E168" s="49">
        <v>720168.16</v>
      </c>
      <c r="F168" s="3"/>
      <c r="G168" s="3"/>
      <c r="H168" s="3"/>
    </row>
    <row r="169" spans="1:8">
      <c r="A169" s="76" t="s">
        <v>110</v>
      </c>
      <c r="B169" s="76"/>
      <c r="C169" s="76"/>
      <c r="D169" s="49">
        <v>580483.30000000005</v>
      </c>
      <c r="E169" s="49">
        <v>245321.2</v>
      </c>
      <c r="F169" s="3"/>
      <c r="G169" s="3"/>
      <c r="H169" s="3"/>
    </row>
    <row r="170" spans="1:8">
      <c r="A170" s="76" t="s">
        <v>111</v>
      </c>
      <c r="B170" s="76"/>
      <c r="C170" s="76"/>
      <c r="D170" s="49">
        <v>23017.34</v>
      </c>
      <c r="E170" s="49">
        <v>0</v>
      </c>
      <c r="F170" s="3"/>
      <c r="G170" s="3"/>
      <c r="H170" s="3"/>
    </row>
    <row r="171" spans="1:8">
      <c r="A171" s="76" t="s">
        <v>112</v>
      </c>
      <c r="B171" s="76"/>
      <c r="C171" s="76"/>
      <c r="D171" s="49">
        <v>26245</v>
      </c>
      <c r="E171" s="49">
        <v>26399.99</v>
      </c>
      <c r="F171" s="3"/>
      <c r="G171" s="3"/>
      <c r="H171" s="3"/>
    </row>
    <row r="172" spans="1:8">
      <c r="A172" s="76" t="s">
        <v>113</v>
      </c>
      <c r="B172" s="76"/>
      <c r="C172" s="76"/>
      <c r="D172" s="49">
        <v>487025</v>
      </c>
      <c r="E172" s="49">
        <v>0</v>
      </c>
      <c r="F172" s="3"/>
      <c r="G172" s="3"/>
      <c r="H172" s="3"/>
    </row>
    <row r="173" spans="1:8">
      <c r="A173" s="76" t="s">
        <v>169</v>
      </c>
      <c r="B173" s="76"/>
      <c r="C173" s="76"/>
      <c r="D173" s="49">
        <v>0</v>
      </c>
      <c r="E173" s="49">
        <v>37184</v>
      </c>
      <c r="F173" s="3"/>
      <c r="G173" s="3"/>
      <c r="H173" s="3"/>
    </row>
    <row r="174" spans="1:8">
      <c r="A174" s="76" t="s">
        <v>114</v>
      </c>
      <c r="B174" s="76"/>
      <c r="C174" s="76"/>
      <c r="D174" s="49">
        <v>236000</v>
      </c>
      <c r="E174" s="49">
        <v>0</v>
      </c>
      <c r="F174" s="3"/>
      <c r="G174" s="3"/>
      <c r="H174" s="3"/>
    </row>
    <row r="175" spans="1:8">
      <c r="A175" s="76" t="s">
        <v>115</v>
      </c>
      <c r="B175" s="76"/>
      <c r="C175" s="76"/>
      <c r="D175" s="49">
        <v>531</v>
      </c>
      <c r="E175" s="49">
        <v>0</v>
      </c>
      <c r="F175" s="3"/>
      <c r="G175" s="3"/>
      <c r="H175" s="3"/>
    </row>
    <row r="176" spans="1:8">
      <c r="A176" s="76" t="s">
        <v>116</v>
      </c>
      <c r="B176" s="76"/>
      <c r="C176" s="76"/>
      <c r="D176" s="49">
        <v>581509.18999999994</v>
      </c>
      <c r="E176" s="49">
        <v>36830</v>
      </c>
      <c r="F176" s="3"/>
      <c r="G176" s="3"/>
      <c r="H176" s="3"/>
    </row>
    <row r="177" spans="1:8">
      <c r="A177" s="76" t="s">
        <v>117</v>
      </c>
      <c r="B177" s="76"/>
      <c r="C177" s="76"/>
      <c r="D177" s="49">
        <v>39412</v>
      </c>
      <c r="E177" s="49">
        <v>24055.01</v>
      </c>
      <c r="F177" s="3"/>
      <c r="G177" s="3"/>
      <c r="H177" s="3"/>
    </row>
    <row r="178" spans="1:8">
      <c r="A178" s="76" t="s">
        <v>118</v>
      </c>
      <c r="B178" s="76"/>
      <c r="C178" s="76"/>
      <c r="D178" s="49">
        <v>1811190.6</v>
      </c>
      <c r="E178" s="49">
        <v>490890.41</v>
      </c>
      <c r="F178" s="3"/>
      <c r="G178" s="3"/>
      <c r="H178" s="3"/>
    </row>
    <row r="179" spans="1:8">
      <c r="A179" s="76" t="s">
        <v>119</v>
      </c>
      <c r="B179" s="76"/>
      <c r="C179" s="76"/>
      <c r="D179" s="49">
        <v>13963.33</v>
      </c>
      <c r="E179" s="49">
        <v>66080</v>
      </c>
      <c r="F179" s="3"/>
      <c r="G179" s="3"/>
      <c r="H179" s="3"/>
    </row>
    <row r="180" spans="1:8">
      <c r="A180" s="76" t="s">
        <v>120</v>
      </c>
      <c r="B180" s="76"/>
      <c r="C180" s="76"/>
      <c r="D180" s="49">
        <v>3419834.1</v>
      </c>
      <c r="E180" s="49">
        <v>155458.65</v>
      </c>
      <c r="F180" s="3"/>
      <c r="G180" s="3"/>
      <c r="H180" s="3"/>
    </row>
    <row r="181" spans="1:8">
      <c r="A181" s="76" t="s">
        <v>121</v>
      </c>
      <c r="B181" s="76"/>
      <c r="C181" s="76"/>
      <c r="D181" s="49">
        <v>64404.6</v>
      </c>
      <c r="E181" s="49">
        <v>29519.119999999999</v>
      </c>
      <c r="F181" s="3"/>
      <c r="G181" s="3"/>
      <c r="H181" s="3"/>
    </row>
    <row r="182" spans="1:8">
      <c r="A182" s="76" t="s">
        <v>122</v>
      </c>
      <c r="B182" s="76"/>
      <c r="C182" s="76"/>
      <c r="D182" s="49">
        <v>280970.74</v>
      </c>
      <c r="E182" s="49">
        <v>146025</v>
      </c>
      <c r="F182" s="3"/>
      <c r="G182" s="3"/>
      <c r="H182" s="3"/>
    </row>
    <row r="183" spans="1:8">
      <c r="A183" s="76" t="s">
        <v>123</v>
      </c>
      <c r="B183" s="76"/>
      <c r="C183" s="76"/>
      <c r="D183" s="49">
        <v>216230.5</v>
      </c>
      <c r="E183" s="49">
        <v>50179.5</v>
      </c>
      <c r="F183" s="3"/>
      <c r="G183" s="3"/>
      <c r="H183" s="3"/>
    </row>
    <row r="184" spans="1:8">
      <c r="A184" s="76" t="s">
        <v>124</v>
      </c>
      <c r="B184" s="76"/>
      <c r="C184" s="76"/>
      <c r="D184" s="49">
        <v>369291.51</v>
      </c>
      <c r="E184" s="49">
        <v>48896.08</v>
      </c>
      <c r="F184" s="3"/>
      <c r="G184" s="3"/>
      <c r="H184" s="3"/>
    </row>
    <row r="185" spans="1:8">
      <c r="A185" s="76" t="s">
        <v>125</v>
      </c>
      <c r="B185" s="76"/>
      <c r="C185" s="76"/>
      <c r="D185" s="49">
        <v>775054.91</v>
      </c>
      <c r="E185" s="49">
        <v>653007.04</v>
      </c>
      <c r="F185" s="10"/>
      <c r="G185" s="3"/>
      <c r="H185" s="3"/>
    </row>
    <row r="186" spans="1:8">
      <c r="A186" s="76" t="s">
        <v>126</v>
      </c>
      <c r="B186" s="76"/>
      <c r="C186" s="76"/>
      <c r="D186" s="49">
        <v>73986</v>
      </c>
      <c r="E186" s="49">
        <v>0</v>
      </c>
      <c r="F186" s="3"/>
      <c r="G186" s="3"/>
      <c r="H186" s="3"/>
    </row>
    <row r="187" spans="1:8">
      <c r="A187" s="76" t="s">
        <v>127</v>
      </c>
      <c r="B187" s="76"/>
      <c r="C187" s="76"/>
      <c r="D187" s="49">
        <v>6345613.04</v>
      </c>
      <c r="E187" s="49">
        <v>1697728.92</v>
      </c>
      <c r="F187" s="3"/>
      <c r="G187" s="3"/>
      <c r="H187" s="3"/>
    </row>
    <row r="188" spans="1:8">
      <c r="A188" s="76" t="s">
        <v>128</v>
      </c>
      <c r="B188" s="76"/>
      <c r="C188" s="76"/>
      <c r="D188" s="49">
        <v>2150573.02</v>
      </c>
      <c r="E188" s="49">
        <v>1842901.86</v>
      </c>
      <c r="F188" s="10"/>
      <c r="G188" s="3"/>
      <c r="H188" s="3"/>
    </row>
    <row r="189" spans="1:8">
      <c r="A189" s="76" t="s">
        <v>129</v>
      </c>
      <c r="B189" s="76"/>
      <c r="C189" s="76"/>
      <c r="D189" s="49">
        <v>625806.31999999995</v>
      </c>
      <c r="E189" s="49">
        <v>187754.77</v>
      </c>
      <c r="F189" s="3"/>
      <c r="G189" s="3"/>
      <c r="H189" s="3"/>
    </row>
    <row r="190" spans="1:8">
      <c r="A190" s="76" t="s">
        <v>130</v>
      </c>
      <c r="B190" s="76"/>
      <c r="C190" s="76"/>
      <c r="D190" s="49">
        <v>101977.25</v>
      </c>
      <c r="E190" s="49">
        <v>0</v>
      </c>
      <c r="F190" s="3"/>
      <c r="G190" s="3"/>
      <c r="H190" s="3"/>
    </row>
    <row r="191" spans="1:8" ht="16.5" thickBot="1">
      <c r="A191" s="77" t="s">
        <v>11</v>
      </c>
      <c r="B191" s="77"/>
      <c r="C191" s="77"/>
      <c r="D191" s="52">
        <f>SUM(D156:D190)</f>
        <v>31923890.309999999</v>
      </c>
      <c r="E191" s="52">
        <f>SUM(E156:E190)</f>
        <v>7838562.6900000004</v>
      </c>
      <c r="F191" s="53"/>
      <c r="G191" s="3"/>
      <c r="H191" s="3"/>
    </row>
    <row r="192" spans="1:8" ht="16.5" thickTop="1">
      <c r="A192" s="28"/>
      <c r="B192" s="28"/>
      <c r="C192" s="28"/>
      <c r="D192" s="54"/>
      <c r="E192" s="43"/>
      <c r="F192" s="53"/>
      <c r="G192" s="3"/>
      <c r="H192" s="3"/>
    </row>
    <row r="193" spans="1:9">
      <c r="A193" s="8"/>
      <c r="B193" s="8"/>
      <c r="C193" s="8"/>
      <c r="D193" s="9"/>
      <c r="E193" s="27"/>
      <c r="F193" s="3"/>
      <c r="G193" s="3"/>
      <c r="H193" s="3"/>
      <c r="I193" s="3"/>
    </row>
    <row r="194" spans="1:9">
      <c r="A194" s="79" t="s">
        <v>131</v>
      </c>
      <c r="B194" s="79"/>
      <c r="C194" s="79"/>
      <c r="D194" s="79"/>
      <c r="E194" s="3"/>
      <c r="F194" s="43"/>
      <c r="G194" s="3"/>
      <c r="H194" s="3"/>
      <c r="I194" s="3"/>
    </row>
    <row r="195" spans="1:9">
      <c r="A195" s="81" t="s">
        <v>132</v>
      </c>
      <c r="B195" s="81"/>
      <c r="C195" s="81"/>
      <c r="D195" s="81"/>
      <c r="E195" s="3"/>
      <c r="F195" s="43"/>
      <c r="G195" s="3"/>
      <c r="H195" s="3"/>
    </row>
    <row r="196" spans="1:9">
      <c r="A196" s="81" t="s">
        <v>15</v>
      </c>
      <c r="B196" s="81"/>
      <c r="C196" s="81"/>
      <c r="D196" s="4">
        <v>2025</v>
      </c>
      <c r="E196" s="4">
        <v>2024</v>
      </c>
      <c r="F196" s="43"/>
      <c r="G196" s="3"/>
      <c r="H196" s="3"/>
    </row>
    <row r="197" spans="1:9">
      <c r="A197" s="81" t="s">
        <v>133</v>
      </c>
      <c r="B197" s="81"/>
      <c r="C197" s="81"/>
      <c r="D197" s="5">
        <v>25214.09</v>
      </c>
      <c r="E197" s="5">
        <v>0</v>
      </c>
      <c r="F197" s="43"/>
      <c r="G197" s="3"/>
      <c r="H197" s="3"/>
    </row>
    <row r="198" spans="1:9">
      <c r="A198" s="81" t="s">
        <v>134</v>
      </c>
      <c r="B198" s="81"/>
      <c r="C198" s="81"/>
      <c r="D198" s="6">
        <v>71181.13</v>
      </c>
      <c r="E198" s="6">
        <v>54889.02</v>
      </c>
      <c r="F198" s="43"/>
      <c r="G198" s="3"/>
      <c r="H198" s="3"/>
    </row>
    <row r="199" spans="1:9" ht="16.5" thickBot="1">
      <c r="A199" s="79" t="s">
        <v>11</v>
      </c>
      <c r="B199" s="79"/>
      <c r="C199" s="79"/>
      <c r="D199" s="7">
        <f>+D197+D198</f>
        <v>96395.22</v>
      </c>
      <c r="E199" s="7">
        <f>+E197+E198</f>
        <v>54889.02</v>
      </c>
      <c r="F199" s="43"/>
      <c r="G199" s="3"/>
      <c r="H199" s="3"/>
    </row>
    <row r="200" spans="1:9" ht="16.5" thickTop="1">
      <c r="A200" s="8"/>
      <c r="B200" s="8"/>
      <c r="C200" s="8"/>
      <c r="D200" s="73"/>
      <c r="E200" s="10"/>
      <c r="F200" s="43"/>
      <c r="G200" s="3"/>
      <c r="H200" s="3"/>
    </row>
    <row r="201" spans="1:9">
      <c r="A201" s="79" t="s">
        <v>135</v>
      </c>
      <c r="B201" s="79"/>
      <c r="C201" s="79"/>
      <c r="D201" s="79"/>
      <c r="E201" s="3"/>
      <c r="F201" s="43"/>
      <c r="G201" s="3"/>
      <c r="H201" s="3"/>
    </row>
    <row r="202" spans="1:9">
      <c r="A202" s="81" t="s">
        <v>136</v>
      </c>
      <c r="B202" s="81"/>
      <c r="C202" s="81"/>
      <c r="D202" s="81"/>
      <c r="E202" s="3"/>
      <c r="F202" s="43"/>
      <c r="G202" s="3"/>
      <c r="H202" s="3"/>
    </row>
    <row r="203" spans="1:9">
      <c r="A203" s="81" t="s">
        <v>15</v>
      </c>
      <c r="B203" s="81"/>
      <c r="C203" s="81"/>
      <c r="D203" s="4">
        <v>2025</v>
      </c>
      <c r="E203" s="4">
        <v>2024</v>
      </c>
      <c r="F203" s="43"/>
      <c r="G203" s="3"/>
      <c r="H203" s="3"/>
    </row>
    <row r="204" spans="1:9">
      <c r="A204" s="82" t="s">
        <v>137</v>
      </c>
      <c r="B204" s="82"/>
      <c r="C204" s="82"/>
      <c r="D204" s="13">
        <v>456522.39</v>
      </c>
      <c r="E204" s="13">
        <v>86523.9</v>
      </c>
      <c r="F204" s="43"/>
      <c r="G204" s="3"/>
      <c r="H204" s="3"/>
    </row>
    <row r="205" spans="1:9">
      <c r="A205" s="82" t="s">
        <v>170</v>
      </c>
      <c r="B205" s="82"/>
      <c r="C205" s="82"/>
      <c r="D205" s="6">
        <v>22999.9</v>
      </c>
      <c r="E205" s="6">
        <v>0</v>
      </c>
      <c r="F205" s="43"/>
      <c r="G205" s="3"/>
      <c r="H205" s="3"/>
    </row>
    <row r="206" spans="1:9" ht="16.5" thickBot="1">
      <c r="A206" s="79" t="s">
        <v>11</v>
      </c>
      <c r="B206" s="79"/>
      <c r="C206" s="79"/>
      <c r="D206" s="7">
        <f>+D205+D204</f>
        <v>479522.29000000004</v>
      </c>
      <c r="E206" s="7">
        <f>+E205+E204</f>
        <v>86523.9</v>
      </c>
      <c r="F206" s="43"/>
      <c r="G206" s="3"/>
      <c r="H206" s="3"/>
    </row>
    <row r="207" spans="1:9" ht="16.5" thickTop="1">
      <c r="A207" s="47"/>
      <c r="B207" s="47"/>
      <c r="C207" s="47"/>
      <c r="D207" s="24"/>
      <c r="E207" s="3"/>
      <c r="F207" s="43"/>
      <c r="G207" s="3"/>
      <c r="H207" s="3"/>
    </row>
    <row r="208" spans="1:9" ht="15.75" customHeight="1">
      <c r="A208" s="81" t="s">
        <v>138</v>
      </c>
      <c r="B208" s="81"/>
      <c r="C208" s="81"/>
      <c r="D208" s="81"/>
      <c r="E208" s="3"/>
      <c r="F208" s="3"/>
      <c r="G208" s="3"/>
      <c r="H208" s="3"/>
    </row>
    <row r="209" spans="1:8" ht="15.75" customHeight="1">
      <c r="A209" s="81"/>
      <c r="B209" s="81"/>
      <c r="C209" s="81"/>
      <c r="D209" s="81"/>
      <c r="E209" s="3"/>
      <c r="F209" s="3"/>
      <c r="G209" s="3"/>
      <c r="H209" s="3"/>
    </row>
    <row r="210" spans="1:8" ht="15.75" customHeight="1">
      <c r="A210" s="81"/>
      <c r="B210" s="81"/>
      <c r="C210" s="81"/>
      <c r="D210" s="81"/>
      <c r="E210" s="3"/>
      <c r="F210" s="3"/>
      <c r="G210" s="3"/>
      <c r="H210" s="3"/>
    </row>
    <row r="211" spans="1:8" ht="15.75" customHeight="1">
      <c r="A211" s="81"/>
      <c r="B211" s="81"/>
      <c r="C211" s="81"/>
      <c r="D211" s="81"/>
      <c r="E211" s="3"/>
      <c r="F211" s="3"/>
      <c r="G211" s="3"/>
      <c r="H211" s="3"/>
    </row>
    <row r="212" spans="1:8" ht="15.75" customHeight="1">
      <c r="A212" s="81"/>
      <c r="B212" s="81"/>
      <c r="C212" s="81"/>
      <c r="D212" s="81"/>
      <c r="E212" s="3"/>
      <c r="F212" s="3"/>
      <c r="G212" s="3"/>
      <c r="H212" s="3"/>
    </row>
    <row r="213" spans="1:8">
      <c r="A213" s="8"/>
      <c r="B213" s="8"/>
      <c r="C213" s="8"/>
      <c r="D213" s="9"/>
      <c r="E213" s="3"/>
      <c r="F213" s="3"/>
      <c r="G213" s="3"/>
      <c r="H213" s="3"/>
    </row>
    <row r="214" spans="1:8">
      <c r="A214" s="18" t="s">
        <v>139</v>
      </c>
      <c r="E214" s="3"/>
      <c r="F214" s="3"/>
      <c r="G214" s="3"/>
      <c r="H214" s="3"/>
    </row>
    <row r="215" spans="1:8">
      <c r="A215" s="81" t="s">
        <v>140</v>
      </c>
      <c r="B215" s="81"/>
      <c r="C215" s="81"/>
      <c r="D215" s="81"/>
      <c r="E215" s="3"/>
      <c r="F215" s="3"/>
      <c r="G215" s="3"/>
      <c r="H215" s="3"/>
    </row>
    <row r="216" spans="1:8">
      <c r="A216" s="79" t="s">
        <v>88</v>
      </c>
      <c r="B216" s="79"/>
      <c r="C216" s="79"/>
      <c r="D216" s="4">
        <v>2025</v>
      </c>
      <c r="E216" s="4">
        <v>2024</v>
      </c>
      <c r="F216" s="3"/>
      <c r="G216" s="3"/>
      <c r="H216" s="3"/>
    </row>
    <row r="217" spans="1:8">
      <c r="A217" s="76" t="s">
        <v>141</v>
      </c>
      <c r="B217" s="76"/>
      <c r="C217" s="76"/>
      <c r="D217" s="55">
        <v>65136</v>
      </c>
      <c r="E217" s="55">
        <v>0</v>
      </c>
      <c r="F217" s="3"/>
      <c r="G217" s="3"/>
      <c r="H217" s="3"/>
    </row>
    <row r="218" spans="1:8">
      <c r="A218" s="76" t="s">
        <v>171</v>
      </c>
      <c r="B218" s="76"/>
      <c r="C218" s="76"/>
      <c r="D218" s="55">
        <v>0</v>
      </c>
      <c r="E218" s="55">
        <v>41083.43</v>
      </c>
      <c r="F218" s="3"/>
      <c r="G218" s="3"/>
      <c r="H218" s="3"/>
    </row>
    <row r="219" spans="1:8">
      <c r="A219" s="76" t="s">
        <v>142</v>
      </c>
      <c r="B219" s="76"/>
      <c r="C219" s="76"/>
      <c r="D219" s="56">
        <v>1277656.8999999999</v>
      </c>
      <c r="E219" s="56">
        <v>36202.35</v>
      </c>
      <c r="F219" s="3"/>
      <c r="G219" s="3"/>
      <c r="H219" s="3"/>
    </row>
    <row r="220" spans="1:8" ht="15.75" customHeight="1">
      <c r="A220" s="76" t="s">
        <v>143</v>
      </c>
      <c r="B220" s="76"/>
      <c r="C220" s="76"/>
      <c r="D220" s="56">
        <v>128148</v>
      </c>
      <c r="E220" s="56">
        <v>89416.27</v>
      </c>
    </row>
    <row r="221" spans="1:8" ht="15.75" customHeight="1">
      <c r="A221" s="80" t="s">
        <v>144</v>
      </c>
      <c r="B221" s="80"/>
      <c r="C221" s="80"/>
      <c r="D221" s="49">
        <v>75000</v>
      </c>
      <c r="E221" s="49">
        <v>0</v>
      </c>
    </row>
    <row r="222" spans="1:8" ht="15.75" customHeight="1">
      <c r="A222" s="76" t="s">
        <v>145</v>
      </c>
      <c r="B222" s="76"/>
      <c r="C222" s="76"/>
      <c r="D222" s="49">
        <v>187969.35</v>
      </c>
      <c r="E222" s="49">
        <v>0</v>
      </c>
    </row>
    <row r="223" spans="1:8">
      <c r="A223" s="76" t="s">
        <v>146</v>
      </c>
      <c r="B223" s="76"/>
      <c r="C223" s="76"/>
      <c r="D223" s="49">
        <v>230000</v>
      </c>
      <c r="E223" s="49">
        <v>0</v>
      </c>
    </row>
    <row r="224" spans="1:8">
      <c r="A224" s="76" t="s">
        <v>147</v>
      </c>
      <c r="B224" s="76"/>
      <c r="C224" s="76"/>
      <c r="D224" s="49">
        <v>353000</v>
      </c>
      <c r="E224" s="49">
        <v>0</v>
      </c>
    </row>
    <row r="225" spans="1:6">
      <c r="A225" s="76" t="s">
        <v>148</v>
      </c>
      <c r="B225" s="76"/>
      <c r="C225" s="76"/>
      <c r="D225" s="49">
        <v>55488.3</v>
      </c>
      <c r="E225" s="49">
        <v>219863.79</v>
      </c>
    </row>
    <row r="226" spans="1:6">
      <c r="A226" s="76" t="s">
        <v>149</v>
      </c>
      <c r="B226" s="76"/>
      <c r="C226" s="76"/>
      <c r="D226" s="49">
        <v>233800</v>
      </c>
      <c r="E226" s="49">
        <v>0</v>
      </c>
    </row>
    <row r="227" spans="1:6">
      <c r="A227" s="76" t="s">
        <v>150</v>
      </c>
      <c r="B227" s="76"/>
      <c r="C227" s="76"/>
      <c r="D227" s="49">
        <v>76840</v>
      </c>
      <c r="E227" s="49">
        <v>8000</v>
      </c>
    </row>
    <row r="228" spans="1:6">
      <c r="A228" s="76" t="s">
        <v>151</v>
      </c>
      <c r="B228" s="76"/>
      <c r="C228" s="76"/>
      <c r="D228" s="49">
        <v>12980</v>
      </c>
      <c r="E228" s="49">
        <v>0</v>
      </c>
    </row>
    <row r="229" spans="1:6">
      <c r="A229" s="76" t="s">
        <v>152</v>
      </c>
      <c r="B229" s="76"/>
      <c r="C229" s="76"/>
      <c r="D229" s="49">
        <v>126354.23</v>
      </c>
      <c r="E229" s="49">
        <v>0</v>
      </c>
    </row>
    <row r="230" spans="1:6" ht="16.5" thickBot="1">
      <c r="A230" s="77" t="s">
        <v>153</v>
      </c>
      <c r="B230" s="77"/>
      <c r="C230" s="77"/>
      <c r="D230" s="57">
        <f>SUM(D217:D229)</f>
        <v>2822372.78</v>
      </c>
      <c r="E230" s="57">
        <f>SUM(E217:E229)</f>
        <v>394565.83999999997</v>
      </c>
    </row>
    <row r="231" spans="1:6" ht="16.5" thickTop="1">
      <c r="A231" s="28"/>
      <c r="B231" s="28"/>
      <c r="C231" s="28"/>
      <c r="D231" s="58"/>
    </row>
    <row r="232" spans="1:6">
      <c r="A232" s="28"/>
      <c r="B232" s="28"/>
      <c r="C232" s="28"/>
      <c r="D232" s="58"/>
    </row>
    <row r="233" spans="1:6">
      <c r="A233" s="28"/>
      <c r="B233" s="28"/>
      <c r="C233" s="28"/>
      <c r="D233" s="58"/>
    </row>
    <row r="234" spans="1:6">
      <c r="A234" s="28"/>
      <c r="B234" s="28"/>
      <c r="C234" s="28"/>
      <c r="D234" s="58"/>
    </row>
    <row r="235" spans="1:6">
      <c r="A235" s="28"/>
      <c r="B235" s="28"/>
      <c r="C235" s="28"/>
      <c r="D235" s="58"/>
    </row>
    <row r="236" spans="1:6" ht="18.75">
      <c r="E236" s="59"/>
    </row>
    <row r="237" spans="1:6">
      <c r="A237" s="60" t="s">
        <v>154</v>
      </c>
      <c r="B237" s="60"/>
      <c r="C237" s="61"/>
      <c r="D237" s="78" t="s">
        <v>155</v>
      </c>
      <c r="E237" s="78"/>
      <c r="F237" s="62"/>
    </row>
    <row r="238" spans="1:6">
      <c r="A238" s="60" t="s">
        <v>156</v>
      </c>
      <c r="B238" s="60"/>
      <c r="C238" s="61"/>
      <c r="D238" s="74" t="s">
        <v>157</v>
      </c>
      <c r="E238" s="74"/>
      <c r="F238" s="63"/>
    </row>
    <row r="239" spans="1:6">
      <c r="A239" s="60" t="s">
        <v>158</v>
      </c>
      <c r="B239" s="60"/>
      <c r="C239" s="61"/>
      <c r="D239" s="74" t="s">
        <v>159</v>
      </c>
      <c r="E239" s="74"/>
      <c r="F239" s="63"/>
    </row>
    <row r="240" spans="1:6" ht="18.75">
      <c r="A240" s="64"/>
      <c r="B240" s="64"/>
      <c r="C240" s="61"/>
      <c r="D240" s="65"/>
      <c r="E240" s="66"/>
    </row>
    <row r="241" spans="1:6" ht="18.75">
      <c r="A241" s="64"/>
      <c r="B241" s="64"/>
      <c r="C241" s="61"/>
      <c r="D241" s="65"/>
      <c r="E241" s="66"/>
    </row>
    <row r="242" spans="1:6" ht="18.75">
      <c r="A242" s="64"/>
      <c r="B242" s="64"/>
      <c r="C242" s="61"/>
      <c r="D242" s="65"/>
      <c r="E242" s="66"/>
    </row>
    <row r="243" spans="1:6" ht="18.75">
      <c r="A243" s="64"/>
      <c r="B243" s="64"/>
      <c r="C243" s="61"/>
      <c r="D243" s="65"/>
      <c r="E243" s="66"/>
    </row>
    <row r="244" spans="1:6" ht="18.75">
      <c r="A244" s="64"/>
      <c r="B244" s="64"/>
      <c r="C244" s="61"/>
      <c r="D244" s="65"/>
      <c r="E244" s="67"/>
      <c r="F244" s="66"/>
    </row>
    <row r="245" spans="1:6">
      <c r="A245" s="74" t="s">
        <v>160</v>
      </c>
      <c r="B245" s="74"/>
      <c r="C245" s="74"/>
      <c r="D245" s="74"/>
      <c r="E245" s="74"/>
      <c r="F245" s="63"/>
    </row>
    <row r="246" spans="1:6">
      <c r="A246" s="74" t="s">
        <v>161</v>
      </c>
      <c r="B246" s="74"/>
      <c r="C246" s="74"/>
      <c r="D246" s="74"/>
      <c r="E246" s="74"/>
      <c r="F246" s="63"/>
    </row>
    <row r="247" spans="1:6">
      <c r="A247" s="74" t="s">
        <v>162</v>
      </c>
      <c r="B247" s="74"/>
      <c r="C247" s="74"/>
      <c r="D247" s="74"/>
      <c r="E247" s="74"/>
      <c r="F247" s="63"/>
    </row>
  </sheetData>
  <mergeCells count="187">
    <mergeCell ref="A7:D7"/>
    <mergeCell ref="A56:B56"/>
    <mergeCell ref="A57:B57"/>
    <mergeCell ref="A58:B58"/>
    <mergeCell ref="A44:E44"/>
    <mergeCell ref="A1:E1"/>
    <mergeCell ref="A2:E2"/>
    <mergeCell ref="A3:E3"/>
    <mergeCell ref="A4:E4"/>
    <mergeCell ref="A15:E16"/>
    <mergeCell ref="A13:C13"/>
    <mergeCell ref="A18:D18"/>
    <mergeCell ref="A19:D19"/>
    <mergeCell ref="A20:C20"/>
    <mergeCell ref="A21:C21"/>
    <mergeCell ref="A8:D8"/>
    <mergeCell ref="A9:C9"/>
    <mergeCell ref="A10:C10"/>
    <mergeCell ref="A11:C11"/>
    <mergeCell ref="A12:C12"/>
    <mergeCell ref="A28:C28"/>
    <mergeCell ref="A29:C29"/>
    <mergeCell ref="A30:C30"/>
    <mergeCell ref="A31:C31"/>
    <mergeCell ref="A32:C32"/>
    <mergeCell ref="A33:C33"/>
    <mergeCell ref="A22:C22"/>
    <mergeCell ref="A23:C23"/>
    <mergeCell ref="A24:C24"/>
    <mergeCell ref="A25:C25"/>
    <mergeCell ref="A26:C26"/>
    <mergeCell ref="A27:C27"/>
    <mergeCell ref="A41:C41"/>
    <mergeCell ref="A42:C42"/>
    <mergeCell ref="A71:D71"/>
    <mergeCell ref="A72:D72"/>
    <mergeCell ref="A35:D35"/>
    <mergeCell ref="A36:D36"/>
    <mergeCell ref="A37:C37"/>
    <mergeCell ref="A38:C38"/>
    <mergeCell ref="A39:C39"/>
    <mergeCell ref="A40:C40"/>
    <mergeCell ref="A60:B60"/>
    <mergeCell ref="A61:B61"/>
    <mergeCell ref="A62:B62"/>
    <mergeCell ref="A63:B63"/>
    <mergeCell ref="A65:E69"/>
    <mergeCell ref="A79:C79"/>
    <mergeCell ref="A80:C80"/>
    <mergeCell ref="A82:D82"/>
    <mergeCell ref="A84:C84"/>
    <mergeCell ref="A85:C85"/>
    <mergeCell ref="A73:C73"/>
    <mergeCell ref="A74:C74"/>
    <mergeCell ref="A75:C75"/>
    <mergeCell ref="A76:C76"/>
    <mergeCell ref="A77:C77"/>
    <mergeCell ref="A78:C78"/>
    <mergeCell ref="A83:E83"/>
    <mergeCell ref="A94:D94"/>
    <mergeCell ref="A95:D95"/>
    <mergeCell ref="A96:C96"/>
    <mergeCell ref="A97:C97"/>
    <mergeCell ref="A98:C98"/>
    <mergeCell ref="A99:C99"/>
    <mergeCell ref="A86:C86"/>
    <mergeCell ref="A88:D88"/>
    <mergeCell ref="A89:D89"/>
    <mergeCell ref="A90:C90"/>
    <mergeCell ref="A91:C91"/>
    <mergeCell ref="A92:C92"/>
    <mergeCell ref="A107:C107"/>
    <mergeCell ref="A108:C108"/>
    <mergeCell ref="A114:D114"/>
    <mergeCell ref="A115:D115"/>
    <mergeCell ref="A100:C100"/>
    <mergeCell ref="A103:D103"/>
    <mergeCell ref="A104:D104"/>
    <mergeCell ref="A105:D105"/>
    <mergeCell ref="A106:C106"/>
    <mergeCell ref="A102:E102"/>
    <mergeCell ref="A110:E112"/>
    <mergeCell ref="A122:C122"/>
    <mergeCell ref="A123:C123"/>
    <mergeCell ref="A124:C124"/>
    <mergeCell ref="A125:C125"/>
    <mergeCell ref="A126:C126"/>
    <mergeCell ref="A127:C127"/>
    <mergeCell ref="A116:C116"/>
    <mergeCell ref="A117:C117"/>
    <mergeCell ref="A118:C118"/>
    <mergeCell ref="A119:C119"/>
    <mergeCell ref="A120:C120"/>
    <mergeCell ref="A121:C121"/>
    <mergeCell ref="A137:D137"/>
    <mergeCell ref="A138:D138"/>
    <mergeCell ref="A139:C139"/>
    <mergeCell ref="A140:C140"/>
    <mergeCell ref="A141:C141"/>
    <mergeCell ref="A142:C142"/>
    <mergeCell ref="A128:C128"/>
    <mergeCell ref="A129:C129"/>
    <mergeCell ref="A131:C131"/>
    <mergeCell ref="A133:C133"/>
    <mergeCell ref="A134:C134"/>
    <mergeCell ref="A132:C132"/>
    <mergeCell ref="A153:D153"/>
    <mergeCell ref="A154:D154"/>
    <mergeCell ref="A156:C156"/>
    <mergeCell ref="A157:C157"/>
    <mergeCell ref="A158:C158"/>
    <mergeCell ref="A159:C159"/>
    <mergeCell ref="A143:C143"/>
    <mergeCell ref="A144:C144"/>
    <mergeCell ref="A145:C145"/>
    <mergeCell ref="A146:C146"/>
    <mergeCell ref="A147:C147"/>
    <mergeCell ref="A150:E151"/>
    <mergeCell ref="A160:C160"/>
    <mergeCell ref="A161:C161"/>
    <mergeCell ref="A163:C163"/>
    <mergeCell ref="A164:C164"/>
    <mergeCell ref="A165:C165"/>
    <mergeCell ref="A167:C167"/>
    <mergeCell ref="A162:C162"/>
    <mergeCell ref="A166:C166"/>
    <mergeCell ref="A173:C173"/>
    <mergeCell ref="A175:C175"/>
    <mergeCell ref="A176:C176"/>
    <mergeCell ref="A177:C177"/>
    <mergeCell ref="A178:C178"/>
    <mergeCell ref="A179:C179"/>
    <mergeCell ref="A180:C180"/>
    <mergeCell ref="A168:C168"/>
    <mergeCell ref="A169:C169"/>
    <mergeCell ref="A170:C170"/>
    <mergeCell ref="A171:C171"/>
    <mergeCell ref="A172:C172"/>
    <mergeCell ref="A174:C174"/>
    <mergeCell ref="A187:C187"/>
    <mergeCell ref="A188:C188"/>
    <mergeCell ref="A189:C189"/>
    <mergeCell ref="A190:C190"/>
    <mergeCell ref="A191:C191"/>
    <mergeCell ref="A194:D194"/>
    <mergeCell ref="A181:C181"/>
    <mergeCell ref="A182:C182"/>
    <mergeCell ref="A183:C183"/>
    <mergeCell ref="A184:C184"/>
    <mergeCell ref="A185:C185"/>
    <mergeCell ref="A186:C186"/>
    <mergeCell ref="A205:C205"/>
    <mergeCell ref="A206:C206"/>
    <mergeCell ref="A208:D212"/>
    <mergeCell ref="A215:D215"/>
    <mergeCell ref="A204:C204"/>
    <mergeCell ref="A218:C218"/>
    <mergeCell ref="A195:D195"/>
    <mergeCell ref="A196:C196"/>
    <mergeCell ref="A197:C197"/>
    <mergeCell ref="A198:C198"/>
    <mergeCell ref="A199:C199"/>
    <mergeCell ref="A201:D201"/>
    <mergeCell ref="A245:E245"/>
    <mergeCell ref="A246:E246"/>
    <mergeCell ref="A247:E247"/>
    <mergeCell ref="A6:E6"/>
    <mergeCell ref="A136:E136"/>
    <mergeCell ref="A229:C229"/>
    <mergeCell ref="A230:C230"/>
    <mergeCell ref="D237:E237"/>
    <mergeCell ref="D238:E238"/>
    <mergeCell ref="D239:E239"/>
    <mergeCell ref="A223:C223"/>
    <mergeCell ref="A224:C224"/>
    <mergeCell ref="A225:C225"/>
    <mergeCell ref="A226:C226"/>
    <mergeCell ref="A227:C227"/>
    <mergeCell ref="A228:C228"/>
    <mergeCell ref="A216:C216"/>
    <mergeCell ref="A217:C217"/>
    <mergeCell ref="A219:C219"/>
    <mergeCell ref="A220:C220"/>
    <mergeCell ref="A221:C221"/>
    <mergeCell ref="A222:C222"/>
    <mergeCell ref="A202:D202"/>
    <mergeCell ref="A203:C203"/>
  </mergeCells>
  <pageMargins left="0.70866141732283472" right="0.70866141732283472" top="0.74803149606299213" bottom="0.74803149606299213" header="0.31496062992125984" footer="0.31496062992125984"/>
  <pageSetup scale="70"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NOTAS 7 AL 18 </vt:lpstr>
      <vt:lpstr>'NOTAS 7 AL 18 '!OLE_LINK1</vt:lpstr>
      <vt:lpstr>'NOTAS 7 AL 18 '!OLE_LINK4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usrfinc-01</dc:creator>
  <cp:lastModifiedBy>usrfinc-01</cp:lastModifiedBy>
  <cp:lastPrinted>2025-07-31T17:18:19Z</cp:lastPrinted>
  <dcterms:created xsi:type="dcterms:W3CDTF">2025-07-25T18:41:22Z</dcterms:created>
  <dcterms:modified xsi:type="dcterms:W3CDTF">2025-07-31T17:18:37Z</dcterms:modified>
</cp:coreProperties>
</file>